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70" windowHeight="7530" tabRatio="897" activeTab="0"/>
  </bookViews>
  <sheets>
    <sheet name="Buget 2014" sheetId="1" r:id="rId1"/>
    <sheet name="executie bugetara" sheetId="2" r:id="rId2"/>
    <sheet name="Bilant" sheetId="3" r:id="rId3"/>
  </sheets>
  <definedNames>
    <definedName name="_xlnm.Print_Titles" localSheetId="1">'executie bugetara'!$10:$10</definedName>
    <definedName name="_xlnm.Print_Area" localSheetId="1">'executie bugetara'!$A$1:$F$541</definedName>
  </definedNames>
  <calcPr fullCalcOnLoad="1"/>
</workbook>
</file>

<file path=xl/comments3.xml><?xml version="1.0" encoding="utf-8"?>
<comments xmlns="http://schemas.openxmlformats.org/spreadsheetml/2006/main">
  <authors>
    <author>Administrator</author>
  </authors>
  <commentList>
    <comment ref="A11" authorId="0">
      <text>
        <r>
          <rPr>
            <b/>
            <sz val="8"/>
            <rFont val="Tahoma"/>
            <family val="0"/>
          </rPr>
          <t>Administrator:</t>
        </r>
        <r>
          <rPr>
            <sz val="8"/>
            <rFont val="Tahoma"/>
            <family val="0"/>
          </rPr>
          <t xml:space="preserve">
</t>
        </r>
      </text>
    </comment>
    <comment ref="C11" authorId="0">
      <text>
        <r>
          <rPr>
            <b/>
            <sz val="8"/>
            <rFont val="Tahoma"/>
            <family val="0"/>
          </rPr>
          <t>Administrator:</t>
        </r>
        <r>
          <rPr>
            <sz val="8"/>
            <rFont val="Tahoma"/>
            <family val="0"/>
          </rPr>
          <t xml:space="preserve">
</t>
        </r>
      </text>
    </comment>
  </commentList>
</comments>
</file>

<file path=xl/sharedStrings.xml><?xml version="1.0" encoding="utf-8"?>
<sst xmlns="http://schemas.openxmlformats.org/spreadsheetml/2006/main" count="1409" uniqueCount="1259">
  <si>
    <t>Subventii pentru transportul de calatori cu metroul</t>
  </si>
  <si>
    <t>40.05</t>
  </si>
  <si>
    <t>40.06</t>
  </si>
  <si>
    <t>Actiuni de ecologizare</t>
  </si>
  <si>
    <t>40.07</t>
  </si>
  <si>
    <t>Valorificarea cenusilor de pirita</t>
  </si>
  <si>
    <t>40.13</t>
  </si>
  <si>
    <t>40.08</t>
  </si>
  <si>
    <t>Subvenţii pentru dobânzi la credite bancare</t>
  </si>
  <si>
    <t>40.09</t>
  </si>
  <si>
    <t>Plati catre angajatori  pentru formarea profesionala a angajatilor</t>
  </si>
  <si>
    <t>40.10</t>
  </si>
  <si>
    <t xml:space="preserve">Fonduri nerambursabile pentru crearea de noi locuri de munca </t>
  </si>
  <si>
    <t>40.11</t>
  </si>
  <si>
    <t>Prime acordate producătorilor agricoli</t>
  </si>
  <si>
    <t>Subventii pentru completarea primelor de asigurare pentru factorii de risc din agricultura</t>
  </si>
  <si>
    <t>TITLUL VI TRANSFERURI INTRE UNITATI ALE ADMINISTRATIEI PUBLICE                   (cod 51.01+51.02)</t>
  </si>
  <si>
    <t>B.Transferuri curente in strainatate (catre organizatii internationale)                       (cod 55.02.01 la 55.02.05)</t>
  </si>
  <si>
    <t>C. Contributia Romaniei la bugetul U.E.  (cod 55.03.01+55.03.03 la 55.03.07+55.03.10)</t>
  </si>
  <si>
    <t>CHELTUIELI DE CAPITAL  (cod 71+72+75)</t>
  </si>
  <si>
    <t>51.02.38</t>
  </si>
  <si>
    <t xml:space="preserve"> Programul Naţional de Dezvoltare Locală</t>
  </si>
  <si>
    <t>55.01.55</t>
  </si>
  <si>
    <t>Transferuri pentru finanţarea lucrǎrilor de împădurire</t>
  </si>
  <si>
    <t>40.14</t>
  </si>
  <si>
    <t>Sustinerea infrastructurii de transport</t>
  </si>
  <si>
    <t xml:space="preserve">Sprijinirea producatorilor agricoli </t>
  </si>
  <si>
    <t>40.15</t>
  </si>
  <si>
    <t>Institutul National al Magistraturii</t>
  </si>
  <si>
    <t>56.17.01</t>
  </si>
  <si>
    <t>56.17.02</t>
  </si>
  <si>
    <t>56.17.03</t>
  </si>
  <si>
    <t>56.18</t>
  </si>
  <si>
    <t>56.18.01</t>
  </si>
  <si>
    <t>56.18.02</t>
  </si>
  <si>
    <t>56.18.03</t>
  </si>
  <si>
    <t>Mecanismul financiar SEE ( cod 56.17.01 la 56.17.03)</t>
  </si>
  <si>
    <t xml:space="preserve"> Alte cheltuieli ocazionate de implementarea programelor cu  finantare  din  FEN</t>
  </si>
  <si>
    <t xml:space="preserve">Transferuri catre intreprinderi in cadrul schemelor de  ajutor de stat  </t>
  </si>
  <si>
    <t>55.01.46</t>
  </si>
  <si>
    <t>Alte dobanzi (cod 30.03.01 la 30.03.06)</t>
  </si>
  <si>
    <t>81.01.07</t>
  </si>
  <si>
    <t>TITLUL  X   PROIECTE CU FINANTARE DIN FONDURI EXTERNE NERAMBURSABILE AFERENTE CADRULUI FINANCIAR 2014- 2020 (cod 58.06)</t>
  </si>
  <si>
    <t>58</t>
  </si>
  <si>
    <t>Fondul de ajutor european destinat celor mai defavorizate persoane                                    (cod. 58.06.01+58.06.02+58.06.03)</t>
  </si>
  <si>
    <t>58.06</t>
  </si>
  <si>
    <t>Finanţarea naţională</t>
  </si>
  <si>
    <t>58.06.01</t>
  </si>
  <si>
    <t>Finanţarea externă nerambursabilă</t>
  </si>
  <si>
    <t>58.06.02</t>
  </si>
  <si>
    <t>58.06.03</t>
  </si>
  <si>
    <t>Dobanzi aferente datoriei publice externe (cod 30.02.01 la 30.02.05)</t>
  </si>
  <si>
    <t>Împrumuturi pentru instituţii şi servicii publice sau activităţi finanţate integral din venituri proprii</t>
  </si>
  <si>
    <t>Împrumuturi acordate pentru obiective aprobate prin convenţii bilaterale şi interguvernamentale</t>
  </si>
  <si>
    <t>Cheltuieli din disponibilităţi ale instituţiilor publice, în curs de clarificare</t>
  </si>
  <si>
    <t>Transferuri de la bugetul de stat catre bugetele locale  pentru finantarea programelor de electrificare</t>
  </si>
  <si>
    <t>51.01.43</t>
  </si>
  <si>
    <t>Ajutor public judiciar</t>
  </si>
  <si>
    <t>20.28</t>
  </si>
  <si>
    <t>Contributia varsata la bugetul de stat , pentru organizarea si functionarea Sistemului national unic pentru apleluri de urgenta</t>
  </si>
  <si>
    <t>51.01.42</t>
  </si>
  <si>
    <t>20.24.04</t>
  </si>
  <si>
    <t>Comisioane  si alte costuri aferente imprumuturilor  (cod 20.24.01 la 20.24.04)</t>
  </si>
  <si>
    <t>30.04</t>
  </si>
  <si>
    <t>81.03</t>
  </si>
  <si>
    <t>51.01.44</t>
  </si>
  <si>
    <t>Finantarea Ansamblului "Memorialul victimelor comunismului si al rezistentei Sighet"</t>
  </si>
  <si>
    <t xml:space="preserve">Reparatii capitale aferente activelor fixe </t>
  </si>
  <si>
    <t>Contributii (cod 10.03.01 la 10.03.06)</t>
  </si>
  <si>
    <t>Contributia Romaniei la Fondul de Cercetare pentru carbune si Otel</t>
  </si>
  <si>
    <t>55.04.02</t>
  </si>
  <si>
    <t>56.01</t>
  </si>
  <si>
    <t>56</t>
  </si>
  <si>
    <t>56.01.01</t>
  </si>
  <si>
    <t>56.01.02</t>
  </si>
  <si>
    <t>56.02</t>
  </si>
  <si>
    <t>56.02.01</t>
  </si>
  <si>
    <t>56.02.02</t>
  </si>
  <si>
    <t>56.01.03</t>
  </si>
  <si>
    <t>Programe din Fondul  Social European  (FSE) (cod 56.02.01 la 56.02.03)</t>
  </si>
  <si>
    <t>56.02.03</t>
  </si>
  <si>
    <t>56.03</t>
  </si>
  <si>
    <t>56.03.01</t>
  </si>
  <si>
    <t>56.03.02</t>
  </si>
  <si>
    <t>56.03.03</t>
  </si>
  <si>
    <t>Programe din Fondul European Agricol de Dezvoltare Rurala (FEADR) (cod 56.04.01 la 56.04.03)</t>
  </si>
  <si>
    <t>55.01.53</t>
  </si>
  <si>
    <t>Transferuri pentru finantarea lucrarilor de paza si intretinere la Combinatul Minier Krivoi Rog Ucraina</t>
  </si>
  <si>
    <t>30.02.04</t>
  </si>
  <si>
    <t>Prime la emisiunea titlurilor de stat</t>
  </si>
  <si>
    <t>Sume acordate  membrilor academiilor</t>
  </si>
  <si>
    <t>56.04</t>
  </si>
  <si>
    <t>56.04.01</t>
  </si>
  <si>
    <t>56.04.02</t>
  </si>
  <si>
    <t>56.04.03</t>
  </si>
  <si>
    <t>56.05</t>
  </si>
  <si>
    <t>Programe din Fondul   European pentru Pescuit (FEP) (cod 56.05.01 la 56.05.03)</t>
  </si>
  <si>
    <t>56.05.01</t>
  </si>
  <si>
    <t>56.05.02</t>
  </si>
  <si>
    <t>56.05.03</t>
  </si>
  <si>
    <t>56.06</t>
  </si>
  <si>
    <t>Programe din Fondul European  de Garantare Agricola (FEGA) (cod 56.06.01 la 56.06.03)</t>
  </si>
  <si>
    <t>56.06.01</t>
  </si>
  <si>
    <t>56.06.02</t>
  </si>
  <si>
    <t>56.06.03</t>
  </si>
  <si>
    <t>Programe Instrumentul de Asistenta pentru Preaderare (IPA) (cod 56.07.01 la 56.07.03)</t>
  </si>
  <si>
    <t>56.07</t>
  </si>
  <si>
    <t>56.07.01</t>
  </si>
  <si>
    <t>56.07.02</t>
  </si>
  <si>
    <t>56.07.03</t>
  </si>
  <si>
    <t>56.39</t>
  </si>
  <si>
    <t>Sume aferente corecţiilor financiare suportate din bugetul de stat</t>
  </si>
  <si>
    <t>59.36</t>
  </si>
  <si>
    <t>Despăgubiri pentru eliberarea benzilor de frecvenţe radio</t>
  </si>
  <si>
    <t>51.01.56</t>
  </si>
  <si>
    <t>Finanţarea planului sectorial de cercetare din domeniul agricol şi de dezvoltare rurală</t>
  </si>
  <si>
    <t>Programe Instrumentul European de Vecinatate si Parteneriat (ENPI) (cod 56.08.01 la 56.08.03)</t>
  </si>
  <si>
    <t>56.08</t>
  </si>
  <si>
    <t>56.08.01</t>
  </si>
  <si>
    <t>56.08.02</t>
  </si>
  <si>
    <t>Sume aferente Fondului European pentru Refugiati (cod 56.09.01 la 56.09.03)</t>
  </si>
  <si>
    <t>56.09</t>
  </si>
  <si>
    <t>56.09.01</t>
  </si>
  <si>
    <t>56.09.02</t>
  </si>
  <si>
    <t>56.09.03</t>
  </si>
  <si>
    <t>56.10</t>
  </si>
  <si>
    <t>56.10.01</t>
  </si>
  <si>
    <t>56.10.02</t>
  </si>
  <si>
    <t>56.10.03</t>
  </si>
  <si>
    <t xml:space="preserve">Sume aferente Fondului European de integrare a resortisantilor tarilor terte (cod 56.11.01 la 56.11.03) </t>
  </si>
  <si>
    <t>56.11</t>
  </si>
  <si>
    <t>56.11.01</t>
  </si>
  <si>
    <t>56.11.02</t>
  </si>
  <si>
    <t>56.11.03</t>
  </si>
  <si>
    <t>56.12</t>
  </si>
  <si>
    <t>56.12.01</t>
  </si>
  <si>
    <t>56.12.02</t>
  </si>
  <si>
    <t>56.12.03</t>
  </si>
  <si>
    <t>56.13</t>
  </si>
  <si>
    <t>56.13.01</t>
  </si>
  <si>
    <t>56.13.02</t>
  </si>
  <si>
    <t>56.13.03</t>
  </si>
  <si>
    <t>Programe finantate in cadrul facilitatii Schenghen (cod 56.13.01 la 56.13.03)</t>
  </si>
  <si>
    <t>56.14</t>
  </si>
  <si>
    <t>Programe finantate din Facilitatea de Tranzitie (cod 56.14.01 la 56.14.03)</t>
  </si>
  <si>
    <t>56.14.01</t>
  </si>
  <si>
    <t>56.14.02</t>
  </si>
  <si>
    <t>56.14.03</t>
  </si>
  <si>
    <t>Alte programe comunitare finantate in perioada 2007-2013 (cod 56.15.01 la 56.15.03)</t>
  </si>
  <si>
    <t>56.15</t>
  </si>
  <si>
    <t>56.15.01</t>
  </si>
  <si>
    <t>56.15.02</t>
  </si>
  <si>
    <t>56.15.03</t>
  </si>
  <si>
    <t>51.01.28</t>
  </si>
  <si>
    <t>51.01.31</t>
  </si>
  <si>
    <t xml:space="preserve">Transferuri către bugetele locale pentru achitarea obligatiilor restante către furnizorii de energie termică şi ale centralelor de termoficare </t>
  </si>
  <si>
    <t>Transferuri pentru achitarea obligaţiilor restante către furnizorii de energie termică şi ale centralelor de termoficare</t>
  </si>
  <si>
    <t>51.02.33</t>
  </si>
  <si>
    <t>Sume din certificate de emisii de gaze cu efect de seră pentru investiţii</t>
  </si>
  <si>
    <t>Transferuri de la bugetul de stat pentru acoperirea pierderilor Fondului Român de Contragarantare</t>
  </si>
  <si>
    <t>Alte facilitati si instrumente postaderare (cod 56.16.01 la 56.16.03)</t>
  </si>
  <si>
    <t>56.16</t>
  </si>
  <si>
    <t>56.16.01</t>
  </si>
  <si>
    <t>85.01.05</t>
  </si>
  <si>
    <t xml:space="preserve">      Plăţi efectuate în anii precedenţi  şi recuperate în anul curent  aferente cheltuielilor de capital ale altor instituţii publice</t>
  </si>
  <si>
    <t xml:space="preserve">      Plăţi efectuate în anii precedenţi  şi recuperate în anul curent  aferente cheltuielilor curente şi operaţiunilor financiare ale altor instituţii publice</t>
  </si>
  <si>
    <t xml:space="preserve">      Plăţi efectuate în anii precedenţi  şi recuperate în anul curent aferente fondurilor externe nerambursabile</t>
  </si>
  <si>
    <t>56.16.02</t>
  </si>
  <si>
    <t>56.16.03</t>
  </si>
  <si>
    <t>56.19</t>
  </si>
  <si>
    <t>56.19.01</t>
  </si>
  <si>
    <t>56.19.02</t>
  </si>
  <si>
    <t>56.19.03</t>
  </si>
  <si>
    <t>56.20</t>
  </si>
  <si>
    <t>56.20.01</t>
  </si>
  <si>
    <t>56.20.02</t>
  </si>
  <si>
    <t>56.20.03</t>
  </si>
  <si>
    <t xml:space="preserve">Transferuri de fonduri din bugetul de stat catre bugetele locale necesare sustinerii derularii proiectelor finantate FEN postaderare </t>
  </si>
  <si>
    <t>56.21</t>
  </si>
  <si>
    <t>56.22</t>
  </si>
  <si>
    <t>56.23</t>
  </si>
  <si>
    <t>TITLUL IX ASISTENTA SOCIALA  (cod 57.01+ 57.02)</t>
  </si>
  <si>
    <t xml:space="preserve"> Asigurari sociale</t>
  </si>
  <si>
    <t>65</t>
  </si>
  <si>
    <t>Cheltuieli aferente programelor cu finantare rambursabila</t>
  </si>
  <si>
    <t>65.01</t>
  </si>
  <si>
    <t>Alte cheltuieli  (cod 20.30.01 la 20.30.04+20.30.06 la20.30.09+20.30.30)</t>
  </si>
  <si>
    <t>56.22.01</t>
  </si>
  <si>
    <t>56.22.02</t>
  </si>
  <si>
    <t>Sume alocate pentru spijinirea construirii de locuinte</t>
  </si>
  <si>
    <t>85</t>
  </si>
  <si>
    <t xml:space="preserve">Transferuri din bugetul de stat catre  institutii publice finantate partial sau integral din venituri proprii  necesare sustinerii derularii proiectelor finantate FEN postaderare </t>
  </si>
  <si>
    <t xml:space="preserve">Transferuri din bugetul de stat catre ONG-uri, societati comerciale si alti beneficiari de drept  public sau priivat  necesare sustinerii derularii proiectelor finantate FEN postaderare </t>
  </si>
  <si>
    <t>56.31.01</t>
  </si>
  <si>
    <t>56.31.02</t>
  </si>
  <si>
    <t>Transferuri din bugetul de stat către  instituţii publice finanţate parţial sau integral din venituri proprii  necesare susţinerii derulării proiectelor finanţate din FEN postaderare, din sumele încasate în cadrul procedurii top up</t>
  </si>
  <si>
    <t>Transferuri din bugetul de stat către ONG-uri, societăţi comerciale  şi alţi benficiari de drept public sau privat necesare susţinerii derulării proiectelor finanţate din FEN postaderare, din sumele încasate în cadrul procedurii top up</t>
  </si>
  <si>
    <t>Transferuri de la bugetul de stat catre bugetele locale pentru realizarea obiectivelor de investitii in turism</t>
  </si>
  <si>
    <t>51.02.21</t>
  </si>
  <si>
    <t>Transferuri din bugetul de stat catre bugetele locale  pentru  finantarea sanatatii</t>
  </si>
  <si>
    <t>51.01.45</t>
  </si>
  <si>
    <t>51.01.46</t>
  </si>
  <si>
    <t xml:space="preserve">Sustinerea exportului, a mediuluide afacerisi a tranzactiilor internationale </t>
  </si>
  <si>
    <t>Transferuri de capital (cod 51.02.01 la 51.02.18+51.02.20 la  51.02.39)</t>
  </si>
  <si>
    <t>Titlul VIII PROIECTE CU FINANTARE DIN FONDURI EXTERNE NERAMBURSABILE (FEN) POSTADERARE (cod 56.01 la 56.31+ 56.35 la 56.40)</t>
  </si>
  <si>
    <t>OPERATIUNI FINANCIARE (cod 80+81)</t>
  </si>
  <si>
    <t>Plata valorii de executare a garantiei in contul finantatorilor in cadrul programului "Prima casa"</t>
  </si>
  <si>
    <t>Transferuri de la bugetul de stat catre bugetele locale pentru finantarea investitiilor in sanatate</t>
  </si>
  <si>
    <t>Finantarea asistentei medicale desfasurate in cabinetele medicale din unitatile de invatamant</t>
  </si>
  <si>
    <t>Finantarea din veniturile proprii ale Ministerului Sanatatii pentru programele nationale de sanatate derulate de unitatile sanitare  din reteaua administratiei publice locale</t>
  </si>
  <si>
    <t>Transferuri din bugetele locale pentru finanţarea unităţilor de asistenţă socială şi  medico-sociale</t>
  </si>
  <si>
    <t>59.35</t>
  </si>
  <si>
    <t>Finantarea cabinetelor de medicina legala din cadrul unitatilor sanitare din reteaua administratiei locale</t>
  </si>
  <si>
    <t>Transferuri privind contributii  de  sanatate pentru persoane care care execută pedepse private de libertate  sau arest preventiv</t>
  </si>
  <si>
    <t>Transferuri din veniturile proprii ale Ministerului Sanatatii Publice catre  fondul de asigurari sociale de sanatate</t>
  </si>
  <si>
    <t>Transferuri din bugetele locale pentru finantarea cheltuielilor de capital din domeniul sanatatii</t>
  </si>
  <si>
    <t>Varsaminte la trezoreria statului din valorificarea activelor bancare si creantelor comerciale si privatizare (dorpentru institutiile implicate in procesul de privatizare)</t>
  </si>
  <si>
    <t>Fondul European de Ajustare la Globalizare (cod 56.26.01 la 56.26.03)</t>
  </si>
  <si>
    <t>Asistenta tehnica pentru mecanismele financiare SEE (cod 56.27.01 la 56.27.03)</t>
  </si>
  <si>
    <t>Programe din Fondul European de Dezvoltare Regionala (FEDR) (cod 56.01.01 la 56.01.04)</t>
  </si>
  <si>
    <t>Programe din Fondul de Coeziune(FC) (56.03.01 la 56.03.04)</t>
  </si>
  <si>
    <t>Comisioane  si alte costuri aferente  imprumuturilor preluate/contractate  de  Ministerul Finantelor Publice in baza OuG.  64/2007</t>
  </si>
  <si>
    <t xml:space="preserve"> Transferuri de la bugetul de stat către instituţii de învăţământ superior militar, ordine publică şi securitate naţională</t>
  </si>
  <si>
    <t>Dobanzi aferente imprumuturilor preluate/contractate de MEFin baza OuG 64/2007</t>
  </si>
  <si>
    <t>71.01.04</t>
  </si>
  <si>
    <t>Microbuze şcolare</t>
  </si>
  <si>
    <t>51.01.57</t>
  </si>
  <si>
    <t>51.01.58</t>
  </si>
  <si>
    <t>84</t>
  </si>
  <si>
    <t>PLATI EFECTUATE IN ANII PRECEDENTI SI RECUPERATE IN ANUL CURENT(cod 85)</t>
  </si>
  <si>
    <t>Transferuri din bugetul de stat către bugetele locale pentru finanţarea cheltuielilor urgente specifice sezonului rece</t>
  </si>
  <si>
    <t>55.01.48</t>
  </si>
  <si>
    <t>Finantarea proiectelor de cercetare-dezvoltare si inovare</t>
  </si>
  <si>
    <t>51.01.48</t>
  </si>
  <si>
    <t>Transferuri din bugetul de stat catre bugetele locale pentru finantarea camerelor agricole</t>
  </si>
  <si>
    <t>51.01.49</t>
  </si>
  <si>
    <t>Transferuri din bugetele locale pentru finantarea camerelor agricole</t>
  </si>
  <si>
    <t>55.01.49</t>
  </si>
  <si>
    <t>Transferuri pentru finantarea cercetarii in domeniul economic</t>
  </si>
  <si>
    <t>56.24</t>
  </si>
  <si>
    <t>55.01.50</t>
  </si>
  <si>
    <t>Sume rezultate din executarea garantiilor acordate din bugetul de stat</t>
  </si>
  <si>
    <t>55.01.51</t>
  </si>
  <si>
    <t>55.01.52</t>
  </si>
  <si>
    <t>Transferuri interne catre bugetele locale</t>
  </si>
  <si>
    <t>Transferuri interne catre operatorii economici</t>
  </si>
  <si>
    <t>55.02.05</t>
  </si>
  <si>
    <t xml:space="preserve">Contributia Romaniei la Fondul European pentru Dezvoltare </t>
  </si>
  <si>
    <t>55.01.59</t>
  </si>
  <si>
    <t>Deplasari în străinătate</t>
  </si>
  <si>
    <t>20.09</t>
  </si>
  <si>
    <t>82</t>
  </si>
  <si>
    <t>Transferuri de la bugetul de stat catre bugetele locale pentru finalizarea lucrarilor de constructie a asezamintelor culturale</t>
  </si>
  <si>
    <t>51.02.18</t>
  </si>
  <si>
    <t>Transferuri din bugetul asigurarilor pentru somaj catre bugetele locale pentru finantarea programelor pentru ocuparea temporara a fortei de munca si subventionarea locurilor de munca</t>
  </si>
  <si>
    <t xml:space="preserve">Transferuri privind contributia de asigurari sociale  de sanatate pentru persoanele aflate in concediu pentru cresterea copilului </t>
  </si>
  <si>
    <t xml:space="preserve">Transferuri pentru sprijin financiar la constituirea familiei </t>
  </si>
  <si>
    <t xml:space="preserve">Rambursari de credite externe din fondul de garantare  </t>
  </si>
  <si>
    <t>Prime de asigurare de  viata platite de angajator pentru angajati</t>
  </si>
  <si>
    <t xml:space="preserve">Tichete de masa  </t>
  </si>
  <si>
    <t>Sprijin financiar pentru activitatea Comitetului Olimpic   si   Sportiv Roman</t>
  </si>
  <si>
    <t>85.01</t>
  </si>
  <si>
    <t xml:space="preserve">Contributii din resursa VNB </t>
  </si>
  <si>
    <t>55.04</t>
  </si>
  <si>
    <t xml:space="preserve">  </t>
  </si>
  <si>
    <t xml:space="preserve">Sume virate la Fondul temporar pentru restructurarea industriei zaharului in Comunitatea Europeana        </t>
  </si>
  <si>
    <t>55.04.01</t>
  </si>
  <si>
    <t>Contributii si cotizatii la organisme internationale</t>
  </si>
  <si>
    <t>Fondul de risc  pentru intreprinderi mici si mijlocii</t>
  </si>
  <si>
    <t>Cooperare economica internationala</t>
  </si>
  <si>
    <t>55.02.02</t>
  </si>
  <si>
    <t>55.02.04</t>
  </si>
  <si>
    <t>Alte transferuri curente in strainatate</t>
  </si>
  <si>
    <t>55.03.01</t>
  </si>
  <si>
    <t>55.03.03</t>
  </si>
  <si>
    <t>57</t>
  </si>
  <si>
    <t>57.01</t>
  </si>
  <si>
    <t>57.02</t>
  </si>
  <si>
    <t>57.02.01</t>
  </si>
  <si>
    <t xml:space="preserve"> Ajutoare sociale in numerar</t>
  </si>
  <si>
    <t>57.02.02</t>
  </si>
  <si>
    <t xml:space="preserve"> Ajutoare sociale in natura</t>
  </si>
  <si>
    <t>59</t>
  </si>
  <si>
    <t>59.01</t>
  </si>
  <si>
    <t xml:space="preserve">Burse </t>
  </si>
  <si>
    <t>59.02</t>
  </si>
  <si>
    <t>Ajutoare pentru daune provocate de calamităţile naturale</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</si>
  <si>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</si>
  <si>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</si>
  <si>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</si>
  <si>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</si>
  <si>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</si>
  <si>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</si>
  <si>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59.06</t>
  </si>
  <si>
    <t xml:space="preserve">Producerea si distribuirea filmelor </t>
  </si>
  <si>
    <t>Sprijinirea  activitatii romanilor de pretutindeni si a organizatiilor reprezentative ale acestora</t>
  </si>
  <si>
    <t>59.07</t>
  </si>
  <si>
    <t>Plăţi efectuate</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</si>
  <si>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</si>
  <si>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</si>
  <si>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</si>
  <si>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</si>
  <si>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</si>
  <si>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</si>
  <si>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Asociatii si fundatii</t>
  </si>
  <si>
    <t>59.11</t>
  </si>
  <si>
    <t>Sustinerea cultelor</t>
  </si>
  <si>
    <t>59.12</t>
  </si>
  <si>
    <t>59.13</t>
  </si>
  <si>
    <t>Contributia statului,  pentru sprijinirea Bisericii Ortodoxe Romane din afara granitelor</t>
  </si>
  <si>
    <t>Contributia statului la salarizarea personalului de cult</t>
  </si>
  <si>
    <t>59.14</t>
  </si>
  <si>
    <t>20.07</t>
  </si>
  <si>
    <t xml:space="preserve"> Mentenanţă tehnică şi echipamente destinate apărării, ordinii publice şi siguranţei naţionale</t>
  </si>
  <si>
    <t>Contributii la salarizarea personalului neclerical</t>
  </si>
  <si>
    <t>59.15</t>
  </si>
  <si>
    <t>59.16</t>
  </si>
  <si>
    <t>59.17</t>
  </si>
  <si>
    <t>Despagubiri civile</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</si>
  <si>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</si>
  <si>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</si>
  <si>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</si>
  <si>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</si>
  <si>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</si>
  <si>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</si>
  <si>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71</t>
  </si>
  <si>
    <t>71.01</t>
  </si>
  <si>
    <t>71.01.01</t>
  </si>
  <si>
    <t>Constructii</t>
  </si>
  <si>
    <t>71.01.02</t>
  </si>
  <si>
    <t xml:space="preserve">Maşini, echipamente si mijloace de transport </t>
  </si>
  <si>
    <t>71.01.03</t>
  </si>
  <si>
    <t>Mobilier, aparatura birotica si alte active corporale</t>
  </si>
  <si>
    <t>71.01.30</t>
  </si>
  <si>
    <t>71.02</t>
  </si>
  <si>
    <t>71.02.01</t>
  </si>
  <si>
    <t>Rezerve de stat şi de mobilizare</t>
  </si>
  <si>
    <t>72</t>
  </si>
  <si>
    <t>72.01</t>
  </si>
  <si>
    <t>Cheltuieli din sumele primite în cadrul mecanismului top up</t>
  </si>
  <si>
    <t>56.01.04</t>
  </si>
  <si>
    <t>56.03.04</t>
  </si>
  <si>
    <t>Transferuri din sumele obţinute din vânzarea certificatelor de emisii de gaze cu efect de seră pentru finanţarea proiectelor de investiţii</t>
  </si>
  <si>
    <t>TITLUL II  BUNURI SI SERVICII (cod 20.01 la 20.07+20.09 la 20.16+20.18 la 20.25+20.27+20.28+20.30 la20.36)</t>
  </si>
  <si>
    <t>Anexa 1</t>
  </si>
  <si>
    <t>cod 01</t>
  </si>
  <si>
    <t>lei</t>
  </si>
  <si>
    <t>Nr. crt.</t>
  </si>
  <si>
    <t xml:space="preserve">DENUMIREA INDICATORILOR                                                                          </t>
  </si>
  <si>
    <t>Cod rând</t>
  </si>
  <si>
    <t>Sold                   la începutul anului</t>
  </si>
  <si>
    <t>Sold                   la sfârşitul perioadei</t>
  </si>
  <si>
    <t>C</t>
  </si>
  <si>
    <t>ACTIVE</t>
  </si>
  <si>
    <t>X</t>
  </si>
  <si>
    <t>ACTIVE NECURENTE</t>
  </si>
  <si>
    <t>02</t>
  </si>
  <si>
    <t>1.</t>
  </si>
  <si>
    <r>
      <t xml:space="preserve">Active fixe necorporale </t>
    </r>
    <r>
      <rPr>
        <sz val="11"/>
        <color indexed="8"/>
        <rFont val="Arial"/>
        <family val="2"/>
      </rPr>
      <t>(ct. 2030000+2050000+2060000+2080100+2080200+2330000-2800300-2800500-2800800-2900400-2900500-2900800-2930100*)</t>
    </r>
  </si>
  <si>
    <t>03</t>
  </si>
  <si>
    <t>2.</t>
  </si>
  <si>
    <r>
      <t xml:space="preserve">Instalaţii tehnice, mijloace de transport, animale, plantaţii, mobilier, aparatură birotică şi alte active corporale  </t>
    </r>
    <r>
      <rPr>
        <sz val="11"/>
        <color indexed="8"/>
        <rFont val="Arial"/>
        <family val="2"/>
      </rPr>
      <t>(ct. 2130100+2130200+2130300+2130400+2140000+2310000 -2810300-2810400-2910300-2910400-2930200*)</t>
    </r>
  </si>
  <si>
    <t>04</t>
  </si>
  <si>
    <t>3.</t>
  </si>
  <si>
    <r>
      <t>Terenuri şi clădiri</t>
    </r>
    <r>
      <rPr>
        <sz val="11"/>
        <color indexed="8"/>
        <rFont val="Arial"/>
        <family val="2"/>
      </rPr>
      <t>(ct. 2110100+2110200+2120000+2310000-2810100-2810200 -2910100-2910200-2930200)</t>
    </r>
  </si>
  <si>
    <t>05</t>
  </si>
  <si>
    <t>4.</t>
  </si>
  <si>
    <r>
      <t xml:space="preserve">Alte active nefinanciare                                                                 </t>
    </r>
    <r>
      <rPr>
        <sz val="11"/>
        <color indexed="8"/>
        <rFont val="Arial"/>
        <family val="2"/>
      </rPr>
      <t xml:space="preserve">(ct.2150000) </t>
    </r>
    <r>
      <rPr>
        <b/>
        <sz val="11"/>
        <color indexed="8"/>
        <rFont val="Arial"/>
        <family val="2"/>
      </rPr>
      <t xml:space="preserve"> </t>
    </r>
  </si>
  <si>
    <t>06</t>
  </si>
  <si>
    <t>5.</t>
  </si>
  <si>
    <r>
      <t xml:space="preserve">Active financiare necurente (investiţii pe termen lung) peste un an   </t>
    </r>
    <r>
      <rPr>
        <sz val="11"/>
        <color indexed="8"/>
        <rFont val="Arial"/>
        <family val="2"/>
      </rPr>
      <t>(ct.            2600100+2600200+2600300+2650000+2670201+2670202+ 2670203+2670204+2670205+2670208-2960101-2960102-2960103-2960200),  din care:</t>
    </r>
  </si>
  <si>
    <t>07</t>
  </si>
  <si>
    <t>Titluri de participare   (ct.                                                               2600100+2600200+2600300-2960101-2960102-2960103)</t>
  </si>
  <si>
    <t>08</t>
  </si>
  <si>
    <t>6.</t>
  </si>
  <si>
    <r>
      <t xml:space="preserve">Creante necurente – sume ce urmează a fi încasate după o perioada mai mare de un an </t>
    </r>
    <r>
      <rPr>
        <sz val="11"/>
        <color indexed="8"/>
        <rFont val="Arial"/>
        <family val="2"/>
      </rPr>
      <t xml:space="preserve">(ct. 4110201+4110208+4130200+4280202+4610201+4610209- 4910200-4960200),  din care:  </t>
    </r>
  </si>
  <si>
    <t>09</t>
  </si>
  <si>
    <t>Creante  comerciale necurente – sume ce urmează a fi încasate după o perioada mai mare de un an                                                                        (ct.                                             4110201+4110208+4130200+4610201-4910200-4960200)</t>
  </si>
  <si>
    <t>10</t>
  </si>
  <si>
    <t>7.</t>
  </si>
  <si>
    <t>TOTAL ACTIVE NECURENTE                                     (rd.03+04+05+06+07+09)</t>
  </si>
  <si>
    <t>15</t>
  </si>
  <si>
    <t>ACTIVE  CURENTE</t>
  </si>
  <si>
    <t>18</t>
  </si>
  <si>
    <t>x</t>
  </si>
  <si>
    <r>
      <t xml:space="preserve">Stocuri    </t>
    </r>
    <r>
      <rPr>
        <sz val="11"/>
        <color indexed="8"/>
        <rFont val="Arial"/>
        <family val="2"/>
      </rPr>
      <t>(ct. 3010000+3020100+3020200+3020300+3020400+3020500+ 3020600+3020700+3020800+3020900+3030100+3030200+ 3040100+3040200+3050100+3050200+3070000+3090000+ 3310000+3320000+3410000+3450000+3460000+3470000+ 3490000+3510100+3510200+3540100+3540500+3540600+ 3560000+3570000+3580000+3590000+3610000+3710000+ 3810000+/-3480000+/-3780000-3910000-3920100-3920200-3930000-3940100-3940500-3940600-3950100-3950200-3950300-3950400-3950600-3950700-3950800-3960000-3970000-3980000)</t>
    </r>
  </si>
  <si>
    <t>19</t>
  </si>
  <si>
    <t>Creanţe curente – sume ce urmează a fi încasate într-o perioadă mai mică de un an-</t>
  </si>
  <si>
    <r>
      <t xml:space="preserve">Creanţe din operaţiuni comerciale, avansuri şi alte decontări </t>
    </r>
    <r>
      <rPr>
        <sz val="11"/>
        <color indexed="8"/>
        <rFont val="Arial"/>
        <family val="2"/>
      </rPr>
      <t>(ct. 2320000+2340000+4090101+4090102+4110101+4110108+4130100+4180000+4250000+4280102+4610101+4610109+4730109**+4810101+4810102+4810103+4810200+4810300+4810900+4820000+4830000+4890000-4910100-4960100+5120800), din care:</t>
    </r>
  </si>
  <si>
    <r>
      <t xml:space="preserve">Creanţe comerciale şi avansuri </t>
    </r>
    <r>
      <rPr>
        <sz val="11"/>
        <color indexed="8"/>
        <rFont val="Arial"/>
        <family val="2"/>
      </rPr>
      <t>(ct. 2320000+2340000+4090101+4090102+4110101+4110108+4130100+4180000+4610101-4910100-4960100),  din care :</t>
    </r>
  </si>
  <si>
    <t xml:space="preserve">Avansuri acordate </t>
  </si>
  <si>
    <t>22.1</t>
  </si>
  <si>
    <t xml:space="preserve">X                </t>
  </si>
  <si>
    <t xml:space="preserve">X                    </t>
  </si>
  <si>
    <r>
      <t>Creanţe bugetare</t>
    </r>
    <r>
      <rPr>
        <sz val="11"/>
        <color indexed="8"/>
        <rFont val="Arial"/>
        <family val="2"/>
      </rPr>
      <t xml:space="preserve">   (ct. 4310100**+4310200**+4310300**+4310400**+4310500**+ 4310700**+4370100**+4370200**+4370300**+4420400+ 4420800**+4440000**+4460000**+4480200+4610102+ 4630000+4640000+4650100+4650200+4660401+4660402+4660500+4660900+4810101**+4810102**+4810103**+ 4810900**+4820000**-4970000), din care:</t>
    </r>
  </si>
  <si>
    <t xml:space="preserve">Creanţele  bugetului general consolidat (ct. 4630000+4640000+4650100+4650200+4660401+4660402+ 4660500+4660900-4970000) </t>
  </si>
  <si>
    <r>
      <t xml:space="preserve">Conturi la instituţii de credit, BNR, casă în valută                        </t>
    </r>
    <r>
      <rPr>
        <sz val="11"/>
        <color indexed="8"/>
        <rFont val="Arial"/>
        <family val="2"/>
      </rPr>
      <t xml:space="preserve">(ct.                         5110101+5110102+5120102+5120402+5120502+5130102+ 5130202+5140102+5140202+5150102+5150202+5150302+ 5160102+5160202+5170102+5170202+5290102+5290202+ 5290302+5290902+5310402+5410102+5410202+5500102+ 5550102+5550202+5570202+5580102+5580202+5580302+5580303+5590102+5590202+5600102+5600103+5600402+5620402)  </t>
    </r>
  </si>
  <si>
    <t xml:space="preserve"> Dobândă de încasat,  avansuri de trezorerie (ct.5180702+5420200) </t>
  </si>
  <si>
    <t>35.1</t>
  </si>
  <si>
    <t xml:space="preserve">X                      </t>
  </si>
  <si>
    <t>Total disponibilităţi şi alte valori (rd.33+33.1+35+35.1)</t>
  </si>
  <si>
    <r>
      <t xml:space="preserve">Conturi de disponibilităţi ale Trezoreriei Centrale şi ale trezoreriilor teritoriale </t>
    </r>
    <r>
      <rPr>
        <sz val="11"/>
        <color indexed="8"/>
        <rFont val="Arial"/>
        <family val="2"/>
      </rPr>
      <t xml:space="preserve">(ct. 5120600+5120700+5120901+5120902+5121000+5240100+5240200+5240300+5550101+5550102+5550103 -7700000) </t>
    </r>
  </si>
  <si>
    <t>Dobândă de încasat (ct. 5180701+5180702)</t>
  </si>
  <si>
    <t>41.1</t>
  </si>
  <si>
    <r>
      <t xml:space="preserve">Cheltuieli în avans </t>
    </r>
    <r>
      <rPr>
        <sz val="11"/>
        <color indexed="8"/>
        <rFont val="Arial"/>
        <family val="2"/>
      </rPr>
      <t>(ct. 4710000 )</t>
    </r>
  </si>
  <si>
    <t>8.</t>
  </si>
  <si>
    <t>TOTAL ACTIVE (rd.15+45)</t>
  </si>
  <si>
    <t>DATORII</t>
  </si>
  <si>
    <t xml:space="preserve">DATORII NECURENTE- sume ce urmează a fi  plătite după-o perioadă mai mare de un an </t>
  </si>
  <si>
    <r>
      <t xml:space="preserve">Sume necurente- sume ce urmează a fi  plătite după o perioadă mai mare de un an </t>
    </r>
    <r>
      <rPr>
        <sz val="11"/>
        <color indexed="8"/>
        <rFont val="Arial"/>
        <family val="2"/>
      </rPr>
      <t>(ct. 2690200+4010200+4030200+4040200+4050200+4280201+ 4620201+4620209+5090000),  din care:</t>
    </r>
  </si>
  <si>
    <t xml:space="preserve">Datorii comerciale                                                                       (ct.4010200+4030200+4040200+4050200+4620201) </t>
  </si>
  <si>
    <t xml:space="preserve">2. </t>
  </si>
  <si>
    <r>
      <t xml:space="preserve">Împrumuturi pe termen lung </t>
    </r>
    <r>
      <rPr>
        <sz val="11"/>
        <color indexed="8"/>
        <rFont val="Arial"/>
        <family val="2"/>
      </rPr>
      <t>(ct. 1610200+1620200+1630200+1640200+1650200+1660201+ 1660202+1660203+1660204+1670201+1670202+1670203+1670208+1670209</t>
    </r>
    <r>
      <rPr>
        <b/>
        <sz val="11"/>
        <color indexed="8"/>
        <rFont val="Arial"/>
        <family val="2"/>
      </rPr>
      <t>-</t>
    </r>
    <r>
      <rPr>
        <sz val="11"/>
        <color indexed="8"/>
        <rFont val="Arial"/>
        <family val="2"/>
      </rPr>
      <t>1690200)</t>
    </r>
  </si>
  <si>
    <r>
      <t xml:space="preserve">Provizioane                                                                                              </t>
    </r>
    <r>
      <rPr>
        <sz val="11"/>
        <color indexed="8"/>
        <rFont val="Arial"/>
        <family val="2"/>
      </rPr>
      <t>(ct. 1510201+1510202+1510203+1510204+1510208)</t>
    </r>
  </si>
  <si>
    <t>TOTAL DATORII NECURENTE (rd.52+54+55)</t>
  </si>
  <si>
    <r>
      <t xml:space="preserve">DATORII CURENTE - sume ce urmează a fi plătite </t>
    </r>
    <r>
      <rPr>
        <b/>
        <i/>
        <sz val="11"/>
        <color indexed="8"/>
        <rFont val="Arial"/>
        <family val="2"/>
      </rPr>
      <t xml:space="preserve"> </t>
    </r>
    <r>
      <rPr>
        <b/>
        <sz val="11"/>
        <color indexed="8"/>
        <rFont val="Arial"/>
        <family val="2"/>
      </rPr>
      <t xml:space="preserve"> într-o perioadă de până la un an  </t>
    </r>
  </si>
  <si>
    <r>
      <t>Datorii comerciale,  avansuri şi alte decontări</t>
    </r>
    <r>
      <rPr>
        <sz val="11"/>
        <color indexed="8"/>
        <rFont val="Arial"/>
        <family val="2"/>
      </rPr>
      <t xml:space="preserve">  (ct. 2690100+4010100+4030100+4040100+4050100+4080000+ 4190000+4620101+4620109+4730109+4810101+4810102+ 4810103+4810200+4810300+4810900+4820000+4830000+ 4890000+5090000+5120800),  din care:</t>
    </r>
  </si>
  <si>
    <t>Datorii comerciale şi avansuri                                                                   (ct. 4010100+4030100+4040100+4050100+ 4080000+ 4190000+ 4620101), din care:</t>
  </si>
  <si>
    <t xml:space="preserve">Avansuri  primite </t>
  </si>
  <si>
    <t>61.1</t>
  </si>
  <si>
    <r>
      <t xml:space="preserve">Datorii către bugete     </t>
    </r>
    <r>
      <rPr>
        <sz val="11"/>
        <color indexed="8"/>
        <rFont val="Arial"/>
        <family val="2"/>
      </rPr>
      <t>(ct.     4310100+4310200+4310300+4310400+4310500+4310700+ 4370100+4370200+4370300+4400000+4410000+4420300+4420800+4440000+4460000+4480100+4550501+4550502+ 4550503+</t>
    </r>
    <r>
      <rPr>
        <sz val="11"/>
        <color indexed="8"/>
        <rFont val="Arial"/>
        <family val="2"/>
      </rPr>
      <t>4670100+4670200+4670300+4670400+4670500+ 4670900+4730109+4810900+4820000), din care:</t>
    </r>
  </si>
  <si>
    <t xml:space="preserve">Datoriile  instituţiilor publice către bugete </t>
  </si>
  <si>
    <t>Contribuţii sociale (ct. 4310100+4310200+4310300+4310400+4310500+4310700+4370100+4370200+4370300)</t>
  </si>
  <si>
    <t>63.1</t>
  </si>
  <si>
    <t xml:space="preserve"> Sume datorate bugetului din Fonduri externe nerambursabile            (ct.4550501+4550502+4550503)</t>
  </si>
  <si>
    <t xml:space="preserve">3. </t>
  </si>
  <si>
    <t>Programe de conservare sau de inchidere a minelor</t>
  </si>
  <si>
    <t>Programe de protectie sociala si integrare socioprofesionala a persoanelor cu handicap</t>
  </si>
  <si>
    <t>40.17</t>
  </si>
  <si>
    <t>40.18</t>
  </si>
  <si>
    <t>Protectie sociala in sectorul minier</t>
  </si>
  <si>
    <t>Plati pentru stimularea crearii de locuri de munca</t>
  </si>
  <si>
    <t>40.19</t>
  </si>
  <si>
    <t>Alte subvenţii</t>
  </si>
  <si>
    <t>51.01.55</t>
  </si>
  <si>
    <t>Fond de rezerva bugetara la dispozitia Guvernului</t>
  </si>
  <si>
    <t>Fond de interventie la dispozitia Guvernului</t>
  </si>
  <si>
    <t>50.04</t>
  </si>
  <si>
    <t>Fond de rezerva bugetara la dispozitia autoritatilor locale</t>
  </si>
  <si>
    <t>51</t>
  </si>
  <si>
    <t>51.01.01</t>
  </si>
  <si>
    <t xml:space="preserve">Transferuri catre instituţii publice </t>
  </si>
  <si>
    <t>51.01.02</t>
  </si>
  <si>
    <t>Finantarea  de baza a invatamantului superior</t>
  </si>
  <si>
    <t>51.01.03</t>
  </si>
  <si>
    <t xml:space="preserve">Actiuni de sanatate  </t>
  </si>
  <si>
    <t>51.01.04</t>
  </si>
  <si>
    <t>Finantarea  drepturilor acordate persoanelor cu handicap</t>
  </si>
  <si>
    <t>51.01.05</t>
  </si>
  <si>
    <t>Finantarea aeroporturilor de interes local</t>
  </si>
  <si>
    <t>51.01.06</t>
  </si>
  <si>
    <t>Transferuri din Fondul de interventie</t>
  </si>
  <si>
    <t>85.01.04</t>
  </si>
  <si>
    <t>31.12.2014</t>
  </si>
  <si>
    <t>Subprogramul privind pietruirea , reabilitarea, modernizarea si/sau asfaltarea drumurilor de interes local clasate</t>
  </si>
  <si>
    <t>Subprogramul privind alimentarea cu apa a satelor</t>
  </si>
  <si>
    <t>51.02.20</t>
  </si>
  <si>
    <t>Asistenta pentru dezvoltare alocata in beneficiul statelor partenere</t>
  </si>
  <si>
    <t>55.01.41</t>
  </si>
  <si>
    <t>Asistenta pentru dezvoltare alocata in strainatate</t>
  </si>
  <si>
    <t>55.02.03</t>
  </si>
  <si>
    <t>Transferuri din bugetul local catre asociatiile de dezvoltare intercomunitara</t>
  </si>
  <si>
    <t>55.01.42</t>
  </si>
  <si>
    <t>Proiecte de comunicare , informare publica si promovarea imaginii si intereselor romanesti peste hotare</t>
  </si>
  <si>
    <r>
      <t xml:space="preserve">Datorii din operaţiuni cu Fonduri externe nerambursabile şi fonduri de la buget, alte datorii către alte organisme internaţionale      </t>
    </r>
    <r>
      <rPr>
        <sz val="11"/>
        <color indexed="8"/>
        <rFont val="Arial"/>
        <family val="2"/>
      </rPr>
      <t>(ct.                                       4500200+4500400+4500600+4510200+4510401+4540402+ 4540409+4510601+4510602+4510603+4510605+4510606+ 4510609+4520100+4520200+4530200+4540200+4540401+4540402+4540601+4540602+4540603+4550200+4550401+ 4550402+4550403+4550404+4560400+4580401+4580402+ 4580501+4580502+4590000+4620103+4730103+4760000)</t>
    </r>
  </si>
  <si>
    <t>din care: sume datorate Comisiei Europene / alti donatori (ct.4500200+4500400+4500600+4590000+ 4620103)</t>
  </si>
  <si>
    <t xml:space="preserve">4. </t>
  </si>
  <si>
    <r>
      <t xml:space="preserve">Împrumuturi pe termen scurt - sume ce urmează a fi  plătite într-o perioadă de până la  un an </t>
    </r>
    <r>
      <rPr>
        <sz val="11"/>
        <color indexed="8"/>
        <rFont val="Arial"/>
        <family val="2"/>
      </rPr>
      <t>(ct. 5180601+5180603+5180604+5180605+5180606+5180608+ 5180609+5180800+5190101+5190102+5190103+5190104+5190105+5190106+5190107+5190108+5190109+5190110+ 5190180+5190190 )</t>
    </r>
  </si>
  <si>
    <t xml:space="preserve">5. </t>
  </si>
  <si>
    <r>
      <t>Împrumuturi pe termen lung – sume ce urmează</t>
    </r>
    <r>
      <rPr>
        <sz val="11"/>
        <color indexed="8"/>
        <rFont val="Arial"/>
        <family val="2"/>
      </rPr>
      <t xml:space="preserve"> </t>
    </r>
    <r>
      <rPr>
        <b/>
        <sz val="11"/>
        <color indexed="8"/>
        <rFont val="Arial"/>
        <family val="2"/>
      </rPr>
      <t xml:space="preserve">a fi  plătite în cursul exerciţiului curent  </t>
    </r>
    <r>
      <rPr>
        <sz val="11"/>
        <color indexed="8"/>
        <rFont val="Arial"/>
        <family val="2"/>
      </rPr>
      <t>(ct. 1610100+1620100+1630100+1640100+1650100+1660101+1660102+1660103+1660104+1670101+1670102+1670103+ 1670108+1670109+1680100+1680200+1680300+1680400+ 1680500+1680701+1680702+1680703+1680708+1680709 -1690100)</t>
    </r>
  </si>
  <si>
    <t xml:space="preserve">6. </t>
  </si>
  <si>
    <r>
      <t xml:space="preserve">Salariile angajaţilor </t>
    </r>
    <r>
      <rPr>
        <sz val="11"/>
        <color indexed="8"/>
        <rFont val="Arial"/>
        <family val="2"/>
      </rPr>
      <t>(ct. 4210000+4230000+4260000+4270100+4270300+4280101)</t>
    </r>
  </si>
  <si>
    <t xml:space="preserve">7. </t>
  </si>
  <si>
    <r>
      <t xml:space="preserve">Alte drepturi cuvenite  altor categorii de persoane (pensii, indemnizaţii de şomaj, burse)    </t>
    </r>
    <r>
      <rPr>
        <sz val="11"/>
        <color indexed="8"/>
        <rFont val="Arial"/>
        <family val="2"/>
      </rPr>
      <t>(ct.   4220100+4220200+4240000+4260000+4270200+4270300+ 4290000+4380000), din care:</t>
    </r>
  </si>
  <si>
    <t xml:space="preserve">Pensii, indemnizaţii de şomaj, burse </t>
  </si>
  <si>
    <t>73.1</t>
  </si>
  <si>
    <t xml:space="preserve">8. </t>
  </si>
  <si>
    <r>
      <t xml:space="preserve">Venituri în avans </t>
    </r>
    <r>
      <rPr>
        <sz val="11"/>
        <color indexed="8"/>
        <rFont val="Arial"/>
        <family val="2"/>
      </rPr>
      <t>(ct.4720000)</t>
    </r>
  </si>
  <si>
    <t xml:space="preserve">9. </t>
  </si>
  <si>
    <r>
      <t xml:space="preserve">Provizioane                                                                                                     </t>
    </r>
    <r>
      <rPr>
        <sz val="11"/>
        <color indexed="8"/>
        <rFont val="Arial"/>
        <family val="2"/>
      </rPr>
      <t xml:space="preserve">(ct.1510101+1510102+1510103+1510104+1510108) </t>
    </r>
  </si>
  <si>
    <t xml:space="preserve">10. </t>
  </si>
  <si>
    <t>TOTAL DATORII CURENTE (rd.60+62+65+70+71+72+73+74+75)</t>
  </si>
  <si>
    <t xml:space="preserve">11. </t>
  </si>
  <si>
    <t>TOTAL DATORII (rd.58+78)</t>
  </si>
  <si>
    <t xml:space="preserve">12. </t>
  </si>
  <si>
    <t>ACTIVE NETE = TOTAL ACTIVE  – TOTAL DATORII = CAPITALURI PROPRII                                                                             (rd.80= rd.46-79 = rd.90)</t>
  </si>
  <si>
    <t>C.</t>
  </si>
  <si>
    <t>CAPITALURI PROPRII</t>
  </si>
  <si>
    <r>
      <t xml:space="preserve">Rezerve, fonduri </t>
    </r>
    <r>
      <rPr>
        <sz val="11"/>
        <color indexed="8"/>
        <rFont val="Arial"/>
        <family val="2"/>
      </rPr>
      <t>(ct. 1000000+1010000+1020000+1030000+1040000+1050100+1050200+1050300+1050400+1050500+1060000+1320000+ 1330000+</t>
    </r>
    <r>
      <rPr>
        <b/>
        <sz val="11"/>
        <color indexed="8"/>
        <rFont val="Arial"/>
        <family val="2"/>
      </rPr>
      <t xml:space="preserve">1390100)  </t>
    </r>
  </si>
  <si>
    <r>
      <t xml:space="preserve">Rezultatul reportat                                                                                 </t>
    </r>
    <r>
      <rPr>
        <sz val="11"/>
        <color indexed="8"/>
        <rFont val="Arial"/>
        <family val="2"/>
      </rPr>
      <t>(ct.1170000- sold creditor)</t>
    </r>
    <r>
      <rPr>
        <b/>
        <sz val="11"/>
        <color indexed="8"/>
        <rFont val="Arial"/>
        <family val="2"/>
      </rPr>
      <t xml:space="preserve">   </t>
    </r>
  </si>
  <si>
    <r>
      <t xml:space="preserve">Rezultatul reportat                                                                             </t>
    </r>
    <r>
      <rPr>
        <sz val="11"/>
        <color indexed="8"/>
        <rFont val="Arial"/>
        <family val="2"/>
      </rPr>
      <t>(ct.1170000- sold debitor)</t>
    </r>
  </si>
  <si>
    <r>
      <t xml:space="preserve">Rezultatul patrimonial al exercitiului                                         </t>
    </r>
    <r>
      <rPr>
        <sz val="11"/>
        <color indexed="8"/>
        <rFont val="Arial"/>
        <family val="2"/>
      </rPr>
      <t>(ct.1210000- sold creditor)</t>
    </r>
  </si>
  <si>
    <r>
      <t xml:space="preserve">Rezultatul patrimonial al exercitiului                                            </t>
    </r>
    <r>
      <rPr>
        <sz val="11"/>
        <color indexed="8"/>
        <rFont val="Arial"/>
        <family val="2"/>
      </rPr>
      <t>(ct.1210000- sold debitor)</t>
    </r>
  </si>
  <si>
    <t>TOTAL CAPITALURI PROPRII                                                        (rd.84+85-86+87-88)</t>
  </si>
  <si>
    <t xml:space="preserve"> *) Conturi de repartizat după natura elementelor respective.</t>
  </si>
  <si>
    <t xml:space="preserve">    **) Solduri debitoare ale conturilor respective.</t>
  </si>
  <si>
    <t>TOTAL ACTIVE CURENTE  (rd.19+30+31+40+41+41.1+42)</t>
  </si>
  <si>
    <t>Transferuri din bugetul de stat din sumele primite în cadrul mecanismului top up către bugetele locale</t>
  </si>
  <si>
    <t>56.31</t>
  </si>
  <si>
    <t>72.01.01</t>
  </si>
  <si>
    <t>Participare la capitalul social al societatilor comerciale</t>
  </si>
  <si>
    <t>80</t>
  </si>
  <si>
    <t>80.02</t>
  </si>
  <si>
    <t>80.01</t>
  </si>
  <si>
    <t>80.05</t>
  </si>
  <si>
    <t>Împrumuturi pentru persoane cu statut de refugiat</t>
  </si>
  <si>
    <t>80.09</t>
  </si>
  <si>
    <t>80.03</t>
  </si>
  <si>
    <t>93.01</t>
  </si>
  <si>
    <t>80.04</t>
  </si>
  <si>
    <t>Imprumuturi acordate pentru construirea, cumpararea, reabilitarea, consolidarea si extinderea unor locuinte</t>
  </si>
  <si>
    <t>80.06</t>
  </si>
  <si>
    <t>Împrumuturi acordate pentru protejarea monumentelor istorice</t>
  </si>
  <si>
    <t>80.07</t>
  </si>
  <si>
    <t>Fondul de rulment pentru acoperirea golurilor temporare de casa</t>
  </si>
  <si>
    <t>80.08</t>
  </si>
  <si>
    <t>56.20.04</t>
  </si>
  <si>
    <t>Cheltuieli din sumele primite in cadrul mecanismului top-up</t>
  </si>
  <si>
    <t>Imprumuturi acordate de agentiile guvernamentale si  administrate prin agentii de credit</t>
  </si>
  <si>
    <t>80.30</t>
  </si>
  <si>
    <t>Alte imprumuturi</t>
  </si>
  <si>
    <t>81</t>
  </si>
  <si>
    <t>81.01</t>
  </si>
  <si>
    <t>81.01.01</t>
  </si>
  <si>
    <t>Rambursari de credite externe contractate de ordonatorii de credite</t>
  </si>
  <si>
    <t>81.01.02</t>
  </si>
  <si>
    <t>81.01.05</t>
  </si>
  <si>
    <t>Rambursari de credite aferente datoriei publice externe locale</t>
  </si>
  <si>
    <t>Dobanzi  la operatiunile de leasing</t>
  </si>
  <si>
    <t>81.01.06</t>
  </si>
  <si>
    <t>51.01.51</t>
  </si>
  <si>
    <t>Transferuri  din bugetul de stat catre fondul de asigurari sociale de sanatate pentru cetateni straini aflati in centrele de cazare</t>
  </si>
  <si>
    <t>51.01.52</t>
  </si>
  <si>
    <t>Diferenţe de curs aferente datoriei publice externe</t>
  </si>
  <si>
    <t>81.02</t>
  </si>
  <si>
    <t>81.02.01</t>
  </si>
  <si>
    <t>Rambursari de credite interne garantate</t>
  </si>
  <si>
    <t>81.02.02</t>
  </si>
  <si>
    <t>Diferenţe de curs aferente datoriei publice interne</t>
  </si>
  <si>
    <t>Rambursari de credite aferente datoriei publice interne  locale</t>
  </si>
  <si>
    <t>Rezerve</t>
  </si>
  <si>
    <t>56.40</t>
  </si>
  <si>
    <t>56.40.02</t>
  </si>
  <si>
    <t xml:space="preserve">         Finanţarea externă nerambursabilă*)</t>
  </si>
  <si>
    <t>91.01</t>
  </si>
  <si>
    <t>Excedent</t>
  </si>
  <si>
    <t>92.01</t>
  </si>
  <si>
    <t>Deficit</t>
  </si>
  <si>
    <t>Retehnologizarea centralelor termice şi electrice  de termoficare</t>
  </si>
  <si>
    <t>B</t>
  </si>
  <si>
    <t>Contributii pentru concedii si indemnizatii</t>
  </si>
  <si>
    <t>10.03.06</t>
  </si>
  <si>
    <t>Contribuţii ale administratiei publice locale la realizarea unor lucrări şi servicii de interes public local, in baza unor conventii sau contracte de asociere</t>
  </si>
  <si>
    <t>10.01</t>
  </si>
  <si>
    <t>10.01.01</t>
  </si>
  <si>
    <t>Salarii de baza</t>
  </si>
  <si>
    <t>10.02</t>
  </si>
  <si>
    <t>Salarii de merit</t>
  </si>
  <si>
    <t>10.01.02</t>
  </si>
  <si>
    <t>10.03</t>
  </si>
  <si>
    <t>Indemnizatie de conducere</t>
  </si>
  <si>
    <t>10.01.03</t>
  </si>
  <si>
    <t>Spor de vechime</t>
  </si>
  <si>
    <t>10.01.04</t>
  </si>
  <si>
    <t>Sporuri pentru conditii de munca</t>
  </si>
  <si>
    <t>10.01.05</t>
  </si>
  <si>
    <t>Alte sporuri</t>
  </si>
  <si>
    <t>10.01.06</t>
  </si>
  <si>
    <t>Ore suplimentare</t>
  </si>
  <si>
    <t>10.01.07</t>
  </si>
  <si>
    <t>Fond de premii</t>
  </si>
  <si>
    <t>10.01.08</t>
  </si>
  <si>
    <t>Prima de vacanta</t>
  </si>
  <si>
    <t>10.01.09</t>
  </si>
  <si>
    <t>Fond pentru posturi ocupate prin cumul</t>
  </si>
  <si>
    <t>10.01.10</t>
  </si>
  <si>
    <t>Fond aferent platii cu ora</t>
  </si>
  <si>
    <t>10.01.11</t>
  </si>
  <si>
    <t>Indemnizatii platite unor persoane din afara unitatii</t>
  </si>
  <si>
    <t>10.01.12</t>
  </si>
  <si>
    <t>10.01.13</t>
  </si>
  <si>
    <t xml:space="preserve">Indemnizatii de delegare </t>
  </si>
  <si>
    <t>10.01.14</t>
  </si>
  <si>
    <t>Indemnizatii de  detasare</t>
  </si>
  <si>
    <t>10.01.15</t>
  </si>
  <si>
    <t>Alocatii pentru transportul la si de la locul de munca</t>
  </si>
  <si>
    <t>10.01.16</t>
  </si>
  <si>
    <t>Alocatii pentru locuinte</t>
  </si>
  <si>
    <t>10.01.30</t>
  </si>
  <si>
    <t>Fondul national pentru relatii bilaterale aferent mecanismelor financiare SEE      (cod 56.28.01 la 56.28.03)</t>
  </si>
  <si>
    <t>Alte drepturi salariale in bani</t>
  </si>
  <si>
    <t>10.02.01</t>
  </si>
  <si>
    <t>10.02.02</t>
  </si>
  <si>
    <t>Norme de hrana</t>
  </si>
  <si>
    <t>10.02.03</t>
  </si>
  <si>
    <t>Uniforme si echipament obligatoriu</t>
  </si>
  <si>
    <t>10.02.04</t>
  </si>
  <si>
    <t>Locuinta de serviciu folosita de salariat si familia sa</t>
  </si>
  <si>
    <t>10.02.05</t>
  </si>
  <si>
    <t>Transportul la si de la locul de munca</t>
  </si>
  <si>
    <t>10.02.30</t>
  </si>
  <si>
    <t>Alte drepturi salariale in natura</t>
  </si>
  <si>
    <t>10.03.01</t>
  </si>
  <si>
    <t>Contributii de asigurari sociale de stat</t>
  </si>
  <si>
    <t>10.03.02</t>
  </si>
  <si>
    <t xml:space="preserve">Contributii de asigurări de somaj </t>
  </si>
  <si>
    <t>10.03.03</t>
  </si>
  <si>
    <t xml:space="preserve">Contributii de asigurari sociale de sanatate </t>
  </si>
  <si>
    <t>Contributii de asigurari pentru accidente de munca si boli profesionale</t>
  </si>
  <si>
    <t>10.03.04</t>
  </si>
  <si>
    <t>20</t>
  </si>
  <si>
    <t>20.01</t>
  </si>
  <si>
    <t>Furnituri de birou</t>
  </si>
  <si>
    <t>20.01.01</t>
  </si>
  <si>
    <t>Materiale pentru curatenie</t>
  </si>
  <si>
    <t>20.01.02</t>
  </si>
  <si>
    <t>20.01.03</t>
  </si>
  <si>
    <t>Încalzit, Iluminat si forta motrica</t>
  </si>
  <si>
    <t>20.01.04</t>
  </si>
  <si>
    <t>Apa, canal si salubritate</t>
  </si>
  <si>
    <t>20.01.05</t>
  </si>
  <si>
    <t>Carburanti si lubrifianti</t>
  </si>
  <si>
    <t>20.01.06</t>
  </si>
  <si>
    <t>Piese de schimb</t>
  </si>
  <si>
    <t>20.01.07</t>
  </si>
  <si>
    <t>Transport</t>
  </si>
  <si>
    <t>20.01.08</t>
  </si>
  <si>
    <t xml:space="preserve">Posta, telecomunicatii, radio, tv, internet </t>
  </si>
  <si>
    <t>56.29</t>
  </si>
  <si>
    <t>56.30</t>
  </si>
  <si>
    <t xml:space="preserve"> TOTAL CHELTUIELI (01+70+79+83+84)</t>
  </si>
  <si>
    <t>83</t>
  </si>
  <si>
    <t xml:space="preserve">Materiale si prestari de servicii cu caracter functional </t>
  </si>
  <si>
    <t>20.01.09</t>
  </si>
  <si>
    <t>20.01.30</t>
  </si>
  <si>
    <t>Alte bunuri si servicii pentru întretinere si functionare</t>
  </si>
  <si>
    <t>20.02</t>
  </si>
  <si>
    <t xml:space="preserve">Reparatii curente </t>
  </si>
  <si>
    <t>20.03</t>
  </si>
  <si>
    <t>Hrana pentru oameni</t>
  </si>
  <si>
    <t>20.03.01</t>
  </si>
  <si>
    <t>Hrana pentru animale</t>
  </si>
  <si>
    <t>20.03.02</t>
  </si>
  <si>
    <t>20.04</t>
  </si>
  <si>
    <t>20.04.01</t>
  </si>
  <si>
    <t xml:space="preserve">Medicamente </t>
  </si>
  <si>
    <t>Materiale sanitare</t>
  </si>
  <si>
    <t>20.04.02</t>
  </si>
  <si>
    <t>Reactivi</t>
  </si>
  <si>
    <t>20.04.03</t>
  </si>
  <si>
    <t>Dezinfectanti</t>
  </si>
  <si>
    <t>20.04.04</t>
  </si>
  <si>
    <t>20.05</t>
  </si>
  <si>
    <t>20.05.01</t>
  </si>
  <si>
    <t>Uniforme si echipament</t>
  </si>
  <si>
    <t>Lenjerie si accesorii de pat</t>
  </si>
  <si>
    <t>20.05.03</t>
  </si>
  <si>
    <t>20.05.30</t>
  </si>
  <si>
    <t>Alte obiecte de inventar</t>
  </si>
  <si>
    <t>20.06</t>
  </si>
  <si>
    <t>20.06.01</t>
  </si>
  <si>
    <t>Deplasari interne, detaşări, transferări</t>
  </si>
  <si>
    <t>20.06.02</t>
  </si>
  <si>
    <t xml:space="preserve"> Transferuri de la bugetul de stat pentru finanţarea cheltuielilor cu pregătirea personalului aeronautic şi a celor aferente misiunilor de asistenţa medicală publică de urgenţă</t>
  </si>
  <si>
    <t>51.01.62</t>
  </si>
  <si>
    <t xml:space="preserve">Programe pentru sanatate </t>
  </si>
  <si>
    <t>Rambursari de credite externe (cod 81.01.01+81.01.02+81.01.05+81.01.06+81.01.07)</t>
  </si>
  <si>
    <t>Restituiri de  capital din tranzacţii cu derivate financiare</t>
  </si>
  <si>
    <t>Plata contributiei anuale de membru la intreprinderea comuna europeana pentru  ITER  si pentru dezvoltarea energiei de fuziune</t>
  </si>
  <si>
    <t>55.04.03</t>
  </si>
  <si>
    <t>D. Alte plati catre U.E. (cod 55.04.01 la 55.04.03)</t>
  </si>
  <si>
    <t>Sume aferente fondurilor administrate de Eximbank</t>
  </si>
  <si>
    <t>59.31</t>
  </si>
  <si>
    <t>55.01.47</t>
  </si>
  <si>
    <t>Reabilitare infrastructura program inundatii pentru autoritati publice locale</t>
  </si>
  <si>
    <t>20.20</t>
  </si>
  <si>
    <t>Finantarea nationala</t>
  </si>
  <si>
    <t>Finantarea externa nerambursabila</t>
  </si>
  <si>
    <t>Cheltuieli neeligibile</t>
  </si>
  <si>
    <t xml:space="preserve">Cheltuieli neeligibile </t>
  </si>
  <si>
    <t>Finantare nationala</t>
  </si>
  <si>
    <t>20.21</t>
  </si>
  <si>
    <t xml:space="preserve">Meteorologie </t>
  </si>
  <si>
    <t>20.22</t>
  </si>
  <si>
    <t>Finantarea actiunilor din domeniul apelor</t>
  </si>
  <si>
    <t xml:space="preserve">Prevenirea si combaterea inundatiilor si ingheturilor </t>
  </si>
  <si>
    <t>20.23</t>
  </si>
  <si>
    <t>20.24</t>
  </si>
  <si>
    <t>20.24.01</t>
  </si>
  <si>
    <t>Comisioane  si alte costuri aferente imprumuturilor externe</t>
  </si>
  <si>
    <t>20.24.02</t>
  </si>
  <si>
    <t>Comisioane  si alte costuri aferente imprumuturilor interne</t>
  </si>
  <si>
    <t>20.24.03</t>
  </si>
  <si>
    <t>Stabilirea riscului de tara</t>
  </si>
  <si>
    <t>20.25</t>
  </si>
  <si>
    <t>Cheltuieli judiciare si extrajudiciare derivate din actiuni in reprezentarea intereselor statului, potrivit dispozitiilor legale</t>
  </si>
  <si>
    <t>20.30</t>
  </si>
  <si>
    <t>20.30.01</t>
  </si>
  <si>
    <t>51.02.39</t>
  </si>
  <si>
    <t>Reclama si publicitate</t>
  </si>
  <si>
    <t>30.02</t>
  </si>
  <si>
    <t>20.30.02</t>
  </si>
  <si>
    <t xml:space="preserve">Protocol si reprezentare </t>
  </si>
  <si>
    <t>20.30.03</t>
  </si>
  <si>
    <t>Prime de asigurare non-viata</t>
  </si>
  <si>
    <t>20.30.04</t>
  </si>
  <si>
    <t>Chirii</t>
  </si>
  <si>
    <t>20.30.06</t>
  </si>
  <si>
    <t>Prestări servicii pentru transmiterea drepturilor</t>
  </si>
  <si>
    <t>20.30.07</t>
  </si>
  <si>
    <t>Fondul Presedintelui/Fondul conducatorului institutiei publice</t>
  </si>
  <si>
    <t>Fondul Primului ministru</t>
  </si>
  <si>
    <t>20.30.08</t>
  </si>
  <si>
    <t>20.30.09</t>
  </si>
  <si>
    <t>Executarea silită a creanţelor bugetare</t>
  </si>
  <si>
    <t>20.30.30</t>
  </si>
  <si>
    <t>Alte cheltuieli cu bunuri si servicii</t>
  </si>
  <si>
    <t>30</t>
  </si>
  <si>
    <t>50</t>
  </si>
  <si>
    <t>50.01</t>
  </si>
  <si>
    <t>30.01.01</t>
  </si>
  <si>
    <t>Dobanzi aferente datoriei publice interne directe</t>
  </si>
  <si>
    <t>30.01.02</t>
  </si>
  <si>
    <t xml:space="preserve">Dobânzi aferente creditelor interne garantate </t>
  </si>
  <si>
    <t>50.02</t>
  </si>
  <si>
    <t>30.02.01</t>
  </si>
  <si>
    <t>Dobanzi, aferente datoriei publice externe directe</t>
  </si>
  <si>
    <t>30.02.02</t>
  </si>
  <si>
    <t>TITLUL I  CHELTUIELI DE PERSONAL (cod 10.01+10.02+10.03)</t>
  </si>
  <si>
    <t>Hrana (cod 20.03.01+20.03.02)</t>
  </si>
  <si>
    <t>Medicamente si materiale sanitare  (cod 20.04.01 la 20.04.04)</t>
  </si>
  <si>
    <t>Deplasari, detasari, transferari  (cod 20.06.01+20.06.02)</t>
  </si>
  <si>
    <t>51.01.25</t>
  </si>
  <si>
    <t>Finantarea investiţiilor finanţate parţial din împrumuturi externe</t>
  </si>
  <si>
    <t>51.02.10</t>
  </si>
  <si>
    <t>Programul de cooperare elvetiano-roman vizînd reducerea disparitatilor economice si sociale in cadrul Uniunii Europene extinse (cod 56.25.01 la 56.25.03)</t>
  </si>
  <si>
    <t>30.01.03</t>
  </si>
  <si>
    <t>56.26</t>
  </si>
  <si>
    <t>56.26.01</t>
  </si>
  <si>
    <t>56.26.02</t>
  </si>
  <si>
    <t>56.26.03</t>
  </si>
  <si>
    <t>56.27</t>
  </si>
  <si>
    <t>56.27.01</t>
  </si>
  <si>
    <t>56.27.02</t>
  </si>
  <si>
    <t>56.27.03</t>
  </si>
  <si>
    <t xml:space="preserve"> OPERATIUNI IN CURS DE CLARIFICARE(cod. 82)</t>
  </si>
  <si>
    <t xml:space="preserve">Mecanismul financiar norvegian  (cod 56.18.01 la 56.18.03) </t>
  </si>
  <si>
    <t>56.28</t>
  </si>
  <si>
    <t>56.28.01</t>
  </si>
  <si>
    <t>56.28.02</t>
  </si>
  <si>
    <t>56.28.03</t>
  </si>
  <si>
    <t>81.04</t>
  </si>
  <si>
    <t>Intretinerea infrastructurii feroviare public</t>
  </si>
  <si>
    <t>Transferuri pentru reparatiicapitale la spitale</t>
  </si>
  <si>
    <t>51.02.11</t>
  </si>
  <si>
    <t>Programe PHARE si alte programe cu finantare nerambursabila</t>
  </si>
  <si>
    <t>55.03</t>
  </si>
  <si>
    <t>Comenzi de stat pentru carti si publicatii</t>
  </si>
  <si>
    <t>59.21</t>
  </si>
  <si>
    <t>Actiuni cu caracter stiintific si social-cultural</t>
  </si>
  <si>
    <t>59.22</t>
  </si>
  <si>
    <t>59.23</t>
  </si>
  <si>
    <t xml:space="preserve">    </t>
  </si>
  <si>
    <t xml:space="preserve">    Finantarea Ansamblului" Memorialul victimelor comunismului si al rezistentei Sighet"</t>
  </si>
  <si>
    <t>Finantarea ansamblului "Memorialul revolutiei -Decembrie 1989"din municipiul Timisoara</t>
  </si>
  <si>
    <t>59.24</t>
  </si>
  <si>
    <t>70</t>
  </si>
  <si>
    <t>81.02.05</t>
  </si>
  <si>
    <t>01</t>
  </si>
  <si>
    <t>51,01,26</t>
  </si>
  <si>
    <t>DENUMIREA INDICATORILOR*)</t>
  </si>
  <si>
    <t>A</t>
  </si>
  <si>
    <t>Plati din contul creditelor garantate si/sau subimprumutate</t>
  </si>
  <si>
    <t>Stocuri (cod 71.02.01)</t>
  </si>
  <si>
    <t>Active financiare (cod 72.01.01)</t>
  </si>
  <si>
    <t>Cod indicator</t>
  </si>
  <si>
    <t>10.03.05</t>
  </si>
  <si>
    <t>Aparatura medicala si echipamente de comunicatii in urgenta</t>
  </si>
  <si>
    <t>Intretinerea infrastructurii rutiere</t>
  </si>
  <si>
    <t>Transferuri privind contributii de sanatate pentru persoane beneficiare de ajutor social</t>
  </si>
  <si>
    <t>51,02,12</t>
  </si>
  <si>
    <t>Transferuri pentru finantarea investitiilor la spitale</t>
  </si>
  <si>
    <t>51,02,13</t>
  </si>
  <si>
    <t>Dezvoltarea infrastructurii rutiere</t>
  </si>
  <si>
    <t>51.01.35</t>
  </si>
  <si>
    <t>Microcredite  acordate persoanelor fizice care desfăşoară activităţi pe cont propriu, aducătoare de venituri, în vederea intreţinerii materiale</t>
  </si>
  <si>
    <t>Imprumuturi din bugetul asigurărilor pentru şomaj</t>
  </si>
  <si>
    <t>Finantarea unor actiuni de sanatate din cadrul unitatilor sanitare din reteaua administratiei publice locale</t>
  </si>
  <si>
    <t>20.32</t>
  </si>
  <si>
    <t>20.33</t>
  </si>
  <si>
    <t>20.34</t>
  </si>
  <si>
    <t>20.35</t>
  </si>
  <si>
    <t>20.36</t>
  </si>
  <si>
    <t>55.01.54</t>
  </si>
  <si>
    <t>Finantarea programelor nationale de sanatate derulatede  unitatile sanitare din reteaua administratiei publice locale</t>
  </si>
  <si>
    <t>Finantarea din veniturile proprii ale Ministerului Sanatatii pentru actiuni de sanatate din cadrul unitatilor sanitare  din reteaua administratiei publice locale</t>
  </si>
  <si>
    <t>51.01.50</t>
  </si>
  <si>
    <t>51.02.22</t>
  </si>
  <si>
    <t>51.02.23</t>
  </si>
  <si>
    <t>51.02.24</t>
  </si>
  <si>
    <t>Cheltuieli salariale in bani  ( cod 10.01.01 la 10.01.16+10.01.30)</t>
  </si>
  <si>
    <t>Cheltuieli salariale in natura  ( cod 10.02.01 la 10.02.06+10.02.30)</t>
  </si>
  <si>
    <t>Bunuri si servicii  (cod 20.01.01 la 20.01.09+20.01.30)</t>
  </si>
  <si>
    <t>Bunuri de natura obiectelor de inventar  (cod 20.05.01+20.05.03+20.05.30)</t>
  </si>
  <si>
    <t xml:space="preserve">TITLUL IV SUBVENTII (cod 40.01 la 40.20+40.30)  </t>
  </si>
  <si>
    <t>30.03.06</t>
  </si>
  <si>
    <t>Dobânzi din tranzacţii cu derivate financiare</t>
  </si>
  <si>
    <t>TITLUL V FONDURI DE REZERVA  (cod 50.01+50.02+50.04)</t>
  </si>
  <si>
    <t>TITLUL VII ALTE TRANSFERURI (cod 55.01 la 55.04)</t>
  </si>
  <si>
    <t>51.02.34</t>
  </si>
  <si>
    <t>Transferuri pentru finantarea proiectului de investitii la metrou</t>
  </si>
  <si>
    <t xml:space="preserve">      79</t>
  </si>
  <si>
    <t>Rambursari de credite interne (cod 81.02.01+81.02.02+81.02.05)</t>
  </si>
  <si>
    <t>Transferuri din bugetul de stat către bugetele locale pentru finantarea investitiilor in cadrul programelor de interes national</t>
  </si>
  <si>
    <t>Transferuri din Fondul pentru mediu către beneficiari instituţii publice</t>
  </si>
  <si>
    <t>Transferuri din Fondul pentru mediu către alţi  beneficiari decât instituţii publice</t>
  </si>
  <si>
    <t>55.01.57</t>
  </si>
  <si>
    <t>55.01.58</t>
  </si>
  <si>
    <t>Transferuri din bugetul de stat către  bugetele locale pentru finantarea investitiilor pentru institutii publice de asistenta sociala si unitati de asistenta medico-sociale</t>
  </si>
  <si>
    <t>51.02.25</t>
  </si>
  <si>
    <t>51.02.26</t>
  </si>
  <si>
    <t>51.02.27</t>
  </si>
  <si>
    <t>51.02.28</t>
  </si>
  <si>
    <t>56.35</t>
  </si>
  <si>
    <t>56.36</t>
  </si>
  <si>
    <t>56.37</t>
  </si>
  <si>
    <t>56.38</t>
  </si>
  <si>
    <t>Transferuri reprezentând cofinanţarea publică în cadrul mecanismului SEE, pentru promotorii de proiect/beneficiarii instiţutii publice</t>
  </si>
  <si>
    <t>Transferuri reprezentând cofinanţarea publică în cadrul mecanismului financiar norvegian, pentru promotorii de proiect/beneficiarii instiţutii publice</t>
  </si>
  <si>
    <t>Transferuri reprezentând cofinanţarea publică în cadrul mecanismului SEE, pentru promotorii de proiect/beneficiarii alţii decât instituţii publice</t>
  </si>
  <si>
    <t>CONSILIUL SUPERIOR AL MAGISTRATURII</t>
  </si>
  <si>
    <t>Institutul Naţional al Magistraturii</t>
  </si>
  <si>
    <t>82.01</t>
  </si>
  <si>
    <t>Materiale de laborator</t>
  </si>
  <si>
    <t>40.16</t>
  </si>
  <si>
    <t>20.10</t>
  </si>
  <si>
    <t>Cercetare-dezvoltare</t>
  </si>
  <si>
    <t>20.11</t>
  </si>
  <si>
    <t>Carti, publicatii si materiale documentare</t>
  </si>
  <si>
    <t>40.30</t>
  </si>
  <si>
    <t>20.12</t>
  </si>
  <si>
    <t>Consultanta si expertiza</t>
  </si>
  <si>
    <t>30.01</t>
  </si>
  <si>
    <t>20.13</t>
  </si>
  <si>
    <t>Pregatire profesionala</t>
  </si>
  <si>
    <t>30.03</t>
  </si>
  <si>
    <t>Protectia muncii</t>
  </si>
  <si>
    <t>20.14</t>
  </si>
  <si>
    <t>20.15</t>
  </si>
  <si>
    <t>Munitie, furnituri si armament de natura activelor fixe pentru armată</t>
  </si>
  <si>
    <t>20.16</t>
  </si>
  <si>
    <t>Studii si cercetari</t>
  </si>
  <si>
    <t>20.18</t>
  </si>
  <si>
    <t>Plati pentru finantarea patrimoniului genetic al animalelor</t>
  </si>
  <si>
    <t>40.12</t>
  </si>
  <si>
    <t>20.19</t>
  </si>
  <si>
    <t>(Anexa 1 la normele metodologice)</t>
  </si>
  <si>
    <t xml:space="preserve"> BILANŢ  </t>
  </si>
  <si>
    <t xml:space="preserve"> la data de 31.12.2014</t>
  </si>
  <si>
    <r>
      <t xml:space="preserve">  Creanţe  din operaţiuni cu fonduri externe nerambursabile şi fonduri de la buget </t>
    </r>
    <r>
      <rPr>
        <sz val="11"/>
        <color indexed="8"/>
        <rFont val="Arial"/>
        <family val="2"/>
      </rPr>
      <t>(ct. 4500100+4500300+4500501+4500502+4500503+4500504+4500505+4500700+4510100+4510300+4510500+4530100+4540100+4540301+4540302+4540501+4540502+4540503+ 4540504+4550100+4550301+4550302+4550303+4560100+ 4560303+4560309+4570100+4570201+4570202+4570203+ 4570205+4570206+4570209+4570301+4570302+4570309+ 4580100+4580301+4580302+4610103+4730103**+4740000+4760000),   din care:</t>
    </r>
  </si>
  <si>
    <t>Sume de primit de la Comisia Europeană / alti donatori   (ct. 4500100+4500300+4500501+4500502+4500503+ 4500504+ 4500505+4500700)</t>
  </si>
  <si>
    <r>
      <t xml:space="preserve">Împrumuturi pe termen scurt acordate     </t>
    </r>
    <r>
      <rPr>
        <sz val="11"/>
        <color indexed="8"/>
        <rFont val="Arial"/>
        <family val="2"/>
      </rPr>
      <t>(ct. 2670101+2670102+2670103+2670104+2670105+2670108+ 2670601+2670602+2670603+2670604+2670605+2670609+ 4680101+4680102+4680103+4680104+4680105+4680106+ 4680107+4680108+4680109+4690103+4690105+4690106+ 4690108+4690109)</t>
    </r>
  </si>
  <si>
    <t>Total creanţe curente (rd. 21+23+25+27)</t>
  </si>
  <si>
    <r>
      <t xml:space="preserve">  Investiţii pe termen scurt </t>
    </r>
    <r>
      <rPr>
        <sz val="11"/>
        <color indexed="8"/>
        <rFont val="Arial"/>
        <family val="2"/>
      </rPr>
      <t>(ct.5050000-5950000)</t>
    </r>
  </si>
  <si>
    <t>Conturi la trezorerii şi instituţii de credit :</t>
  </si>
  <si>
    <r>
      <t xml:space="preserve">Conturi la trezorerie, casa în lei </t>
    </r>
    <r>
      <rPr>
        <sz val="11"/>
        <color indexed="8"/>
        <rFont val="Arial"/>
        <family val="2"/>
      </rPr>
      <t>(ct.  5100000+5120101+5120501+5130101+5130301+5130302+5140101+5140301+5140302+5150101+5150103+5150301+5150500+5150600+5160101+5160301+5160302+5170101+5170301+5170302+5200100+5210100+5210300+5230000+5250101+5250102+5250301+5250302+5250400+5260000+5270000+5280000+5290101+5290201+5290301+5290400+5290901+5310101+5500101</t>
    </r>
    <r>
      <rPr>
        <sz val="11"/>
        <color indexed="8"/>
        <rFont val="Arial"/>
        <family val="2"/>
      </rPr>
      <t xml:space="preserve">+5520000+5550101+5550400+5570101+5580101+5580201+5590101+5600101+5600300+5600401+5610100+5610300+5620100+5620300+5620401+5710100+5710300+5710400+5740101+5740102+5740301+5740302+5740400+5750100+5750300+5750400-7700000) </t>
    </r>
  </si>
  <si>
    <t xml:space="preserve">Dobândă de încasat, alte valori, avansuri de trezorerie   (ct. 5180701+5320100+5320200+5320300+5320400+5320500+5320600+5320800+5420100) </t>
  </si>
  <si>
    <t>33.1</t>
  </si>
  <si>
    <r>
      <t xml:space="preserve"> </t>
    </r>
    <r>
      <rPr>
        <sz val="11"/>
        <color indexed="8"/>
        <rFont val="Arial"/>
        <family val="2"/>
      </rPr>
      <t xml:space="preserve">depozite </t>
    </r>
  </si>
  <si>
    <t>Transferuri reprezentând cofinanţarea publică în cadrul mecanismului financiar norvegian, pentru promotorii de proiect/beneficiarii alţii decât instiţutii publice</t>
  </si>
  <si>
    <t>Transferuri din veniturile proprii ale Ministerului Sanatatii Publice catre bugetele locale pentru finantarea aparaturii medicale si echipamentelor de comunicatii in urgenta in sanatate</t>
  </si>
  <si>
    <t>Transferuri de la bugetul de stat catre bugetele locale pentru finantarea altor investitii in sanatate</t>
  </si>
  <si>
    <t>Transferuri de la bugetul de stat catre bugetele locale pentru finantarea reparatiilor capitale  in sanatate</t>
  </si>
  <si>
    <t>Transferuri de la bugetul de stat catre bugetele locale pentru finantarea aparaturii si echipamentelor de comunicatii de urgenta in sanatate</t>
  </si>
  <si>
    <t>Transferuri din veniturile proprii ale Ministerului Sanatatii Publice catre bugetele locale pentru finantarea reparatiilor capitale in sanatate</t>
  </si>
  <si>
    <t>Transferuri din veniturile proprii ale Ministerului Sanatatii  catre bugetele locale pentru finantarea altor investitii in sanatate</t>
  </si>
  <si>
    <t>Transferuri din bugetele locale  pentru finantarea cheltuielilor curente din domeniul sanatatii</t>
  </si>
  <si>
    <t xml:space="preserve">Dobanzi aferente creditelor externe contractate de ordonatorii de credite </t>
  </si>
  <si>
    <t>30.02.03</t>
  </si>
  <si>
    <t>Dobanzi aferente creditelor externe garantate si/sau directe subimprumutate</t>
  </si>
  <si>
    <t>30.02.05</t>
  </si>
  <si>
    <t xml:space="preserve">Dobanzi aferente datoriei publice externe locale </t>
  </si>
  <si>
    <t>51.01</t>
  </si>
  <si>
    <t>Dobanzi aferente imprumuturilor din fondul de tezaur</t>
  </si>
  <si>
    <t>30.03.01</t>
  </si>
  <si>
    <t>51.02</t>
  </si>
  <si>
    <t>Dobanda datorata trezoreriei statului</t>
  </si>
  <si>
    <t>30.03.02</t>
  </si>
  <si>
    <t>Dobanzi aferente imprumuturilor temporare din trezoreria statului</t>
  </si>
  <si>
    <t>30.03.03</t>
  </si>
  <si>
    <t>Dobanzi la depozite si disponibilitati pastrate in contul trezoreriei statului</t>
  </si>
  <si>
    <t>30.03.04</t>
  </si>
  <si>
    <t>30.03.05</t>
  </si>
  <si>
    <t>40</t>
  </si>
  <si>
    <t>40.01</t>
  </si>
  <si>
    <t>Subvenţii pe produse</t>
  </si>
  <si>
    <t>40.02</t>
  </si>
  <si>
    <t>Subvenţii pe activităţi</t>
  </si>
  <si>
    <t>40.03</t>
  </si>
  <si>
    <t>Subvenţii pentru acoperirea diferenţelor de preţ şi tarif</t>
  </si>
  <si>
    <t>40.04</t>
  </si>
  <si>
    <t>Subventii pentru sustinerea transportului feroviar public de calatori</t>
  </si>
  <si>
    <t>Transferuri din bugetul de stat catre bugetul asigurarilor sociale de stat</t>
  </si>
  <si>
    <t>51.01.07</t>
  </si>
  <si>
    <t>51.01.08</t>
  </si>
  <si>
    <t>Transferuri din bugetul de stat catre bugetul asigurărilor pentru somaj</t>
  </si>
  <si>
    <t>51.01.09</t>
  </si>
  <si>
    <t>Transferuri privind contributii de sanatate pentru persoane care satisfac serviciul militar  în termen</t>
  </si>
  <si>
    <t>51.01.10</t>
  </si>
  <si>
    <t>51.01.11</t>
  </si>
  <si>
    <t>Transferuri din bugetul de stat catre bugetul fondului national unic de asigurari  sociale de sănătate</t>
  </si>
  <si>
    <t>85.01.03</t>
  </si>
  <si>
    <t>Active fixe (cod 71.01.01 la 71.01.04+71.01.30)</t>
  </si>
  <si>
    <t>51.01.12</t>
  </si>
  <si>
    <t xml:space="preserve">Contributia persoanelor asigurate pentru finantarea ocrotirii sanatatii </t>
  </si>
  <si>
    <t>51.01.13</t>
  </si>
  <si>
    <t>Transferuri  pentru lucrarile de cadastru imobiliar</t>
  </si>
  <si>
    <t>Transferuri din bugetele consiliilor judetene pentru finantarea centrelor de zi pentru protectia copilului</t>
  </si>
  <si>
    <t>51.01.14</t>
  </si>
  <si>
    <t>Transferuri din bugetele locale pentru institutiile de asistenta sociala pentru persoanele cu handicap</t>
  </si>
  <si>
    <t>51.01.15</t>
  </si>
  <si>
    <t>51.01.16</t>
  </si>
  <si>
    <t xml:space="preserve">Transferuri  din bugetul asigurarilor sociale  de stat  către bugetul fondului national unic de asigurări sociale de sănătate </t>
  </si>
  <si>
    <t>51.01.17</t>
  </si>
  <si>
    <t>Transferuri din bugetul asigurărilor pentru şomaj către bugetul asigurărilor sociale de stat</t>
  </si>
  <si>
    <t>51.01.18</t>
  </si>
  <si>
    <t>51.01.19</t>
  </si>
  <si>
    <t>Transferuri din bugetul asigurarilor pentru somaj catre bugetul fondului national unic de  asigurari sociale de sanatate</t>
  </si>
  <si>
    <t>Transferuri din bugetul asigurărilor pentru şomaj către bugetul asigurărilor sociale de stat reprezentând asigurare pentru accidente  de muncă şi boli profesionale pentru şomeri pe durata practicii profesionale</t>
  </si>
  <si>
    <t>51.01.20</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</si>
  <si>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</si>
  <si>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</si>
  <si>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</si>
  <si>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</si>
  <si>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</si>
  <si>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şi judeţene pentru acordarea unor ajutoare către unităţile administrativ-teritoriale în situaţii de extremă dificultate</t>
  </si>
  <si>
    <t>51.01.24</t>
  </si>
  <si>
    <t>51.02.01</t>
  </si>
  <si>
    <t xml:space="preserve">Finantarea străzilor care se vor amenaja în perimetrele destinate construcţiilor de cvartale de locuinţe noi </t>
  </si>
  <si>
    <t>51.02.02</t>
  </si>
  <si>
    <t>51.02.03</t>
  </si>
  <si>
    <t>51.02.04</t>
  </si>
  <si>
    <t>Programul pentru construcţii de locuinţe şi săli de sport</t>
  </si>
  <si>
    <t>51.02.05</t>
  </si>
  <si>
    <t xml:space="preserve"> Transferuri de la bugetul de stat către bugetele locale pentru finanţarea unor cheltuieli urgente şi plata arieratelor</t>
  </si>
  <si>
    <t>Finanţarea elaborării şi/sau actualizării planurilor urbanistice generale  şi a regulamentelor locale de urbanism</t>
  </si>
  <si>
    <t>51.02.06</t>
  </si>
  <si>
    <t>51.02.07</t>
  </si>
  <si>
    <t>Finanţarea  studiilor de fezabilitate aferente proiectelor SAPARD</t>
  </si>
  <si>
    <t>51.02.08</t>
  </si>
  <si>
    <t>51.02.09</t>
  </si>
  <si>
    <t>51.02.35</t>
  </si>
  <si>
    <t>51.02.36</t>
  </si>
  <si>
    <t>51.02.37</t>
  </si>
  <si>
    <t xml:space="preserve"> Subprogramul Modernizarea satului românesc </t>
  </si>
  <si>
    <t xml:space="preserve"> Subprogramul Regenerarea urbană a municipiilor şi oraşelor</t>
  </si>
  <si>
    <t xml:space="preserve"> Subprogramul Infrastructură la nivel judeţean</t>
  </si>
  <si>
    <t>Finanţarea acţiunilor privind reducerea riscului seismic al construcţiilor existente cu destinatie de locuinta</t>
  </si>
  <si>
    <t>55</t>
  </si>
  <si>
    <t>55.01</t>
  </si>
  <si>
    <t>55.01.01</t>
  </si>
  <si>
    <t>51.01.59</t>
  </si>
  <si>
    <t>Restructurarea industriei de aparare</t>
  </si>
  <si>
    <t>55.01.02</t>
  </si>
  <si>
    <t>Programe cu finantare rambursabila</t>
  </si>
  <si>
    <t>55.01.03</t>
  </si>
  <si>
    <t>55.01.05</t>
  </si>
  <si>
    <t>Programul de realizare a sistemului national antigrindina</t>
  </si>
  <si>
    <t>55.01.06</t>
  </si>
  <si>
    <t>Sprijinirea proprietarilor de paduri</t>
  </si>
  <si>
    <t>Programe comunitare</t>
  </si>
  <si>
    <t>55.01.07</t>
  </si>
  <si>
    <t>55.01.08</t>
  </si>
  <si>
    <t>Programe ISPA</t>
  </si>
  <si>
    <t>55.01.09</t>
  </si>
  <si>
    <t>Programe SAPARD</t>
  </si>
  <si>
    <t>55.01.10</t>
  </si>
  <si>
    <t>55.01.12</t>
  </si>
  <si>
    <t>55.01.13</t>
  </si>
  <si>
    <t>Programe de dezvoltare</t>
  </si>
  <si>
    <t>55.01.14</t>
  </si>
  <si>
    <t>Fond National de Preaderare</t>
  </si>
  <si>
    <t>55.01.15</t>
  </si>
  <si>
    <t>Fond Roman de  Dezvoltare Sociala</t>
  </si>
  <si>
    <t>Sprijinirea înfiinţării de noi întreprinderi şi susţinerea dezvoltării întreprinderilor mici şi mijlocii</t>
  </si>
  <si>
    <t>55.01.16</t>
  </si>
  <si>
    <t>56.25</t>
  </si>
  <si>
    <t>56.25.01</t>
  </si>
  <si>
    <t>56.25.02</t>
  </si>
  <si>
    <t>56.25.03</t>
  </si>
  <si>
    <t>51.01.53</t>
  </si>
  <si>
    <t xml:space="preserve">Transferuri din bugetul de stat catre fondul de asigurari sociale de sanatate pentru personalul monahal al cultelor recunoscute </t>
  </si>
  <si>
    <t>Sume destinate mentinerii navigabilitatii aeronavelor pentru zboruri speciale</t>
  </si>
  <si>
    <t>59.33</t>
  </si>
  <si>
    <t>Sume alocate pentru intocmirea documentatiilor cadastrale si a publicitatii imobiliare pentru bunurile imobiliare aflate in concesiunea companiei care administreaza infrastructura feroviara</t>
  </si>
  <si>
    <t>59.34</t>
  </si>
  <si>
    <t>51.01.54</t>
  </si>
  <si>
    <t>20.31</t>
  </si>
  <si>
    <t xml:space="preserve">Asistenta tehnica in cadrul Programului Operational Asistenta Tehnica                        (cod 56.19.01 la 56.19.03) </t>
  </si>
  <si>
    <t>Transferuri din bugetul de stat catre bugetele locale destinate finantarii unor programe de interes national</t>
  </si>
  <si>
    <t>51.02.31</t>
  </si>
  <si>
    <t>51.02.32</t>
  </si>
  <si>
    <t>51.02.29</t>
  </si>
  <si>
    <t>Alte transferuri de capital catre institutii publice</t>
  </si>
  <si>
    <t>51.02.30</t>
  </si>
  <si>
    <t>Rambursarea contravalorii unor servicii de navigatie aeriana</t>
  </si>
  <si>
    <t>59.32</t>
  </si>
  <si>
    <t>Transferuri pentru programe si proiecte de prevenire a accidentelor de munca si a bolilor profesionale</t>
  </si>
  <si>
    <t>55.01.17</t>
  </si>
  <si>
    <t>55.01.18</t>
  </si>
  <si>
    <t>Alte transferuri curente interne</t>
  </si>
  <si>
    <t>55.02</t>
  </si>
  <si>
    <t>55.02.01</t>
  </si>
  <si>
    <t>Subventii pentru compensarea cresterilor neprevazionate ale preturilor la combustibili</t>
  </si>
  <si>
    <t>Cofinantarea asistentei financiare nerambursabile post aderare de la Comunitatea Europeana</t>
  </si>
  <si>
    <t>TITLUL III DOBANZI (cod 30.01+30.02+30.03+30.04)</t>
  </si>
  <si>
    <t>56.08.03</t>
  </si>
  <si>
    <t>Sume aferente Fondului European de Returnare (cod 56.10.01 la 56.10.03)</t>
  </si>
  <si>
    <t>Sume aferente Fondului Frontierelor Externe (cod 56.12.01 la 56.12.03)</t>
  </si>
  <si>
    <t>Transferuri pentru dezvoltarea institutionala a invatamantului superior</t>
  </si>
  <si>
    <t>51.01.47</t>
  </si>
  <si>
    <t>Tichete de vacanta</t>
  </si>
  <si>
    <t>10.02.06</t>
  </si>
  <si>
    <t>Contributii din taxe vamale</t>
  </si>
  <si>
    <t>55.03.10</t>
  </si>
  <si>
    <t>Contributii pentru reducerile in favoarea Tarilor de Jos si Suediei</t>
  </si>
  <si>
    <t>56.17</t>
  </si>
  <si>
    <t>Rambursarea imprumuturilor contractate pentru finanţarea proiectelor cu finanţare UE</t>
  </si>
  <si>
    <t>Rambursări de credite în contul împrumuturilor preluate/contractate de M.F.P în baza OuG 64/2007</t>
  </si>
  <si>
    <t>Cheltuieli neeligibile ISPA</t>
  </si>
  <si>
    <t>55.01.28</t>
  </si>
  <si>
    <t>Reabilitarea termica a cladirilor de locuit</t>
  </si>
  <si>
    <t>51.01.32</t>
  </si>
  <si>
    <t>59.26</t>
  </si>
  <si>
    <t xml:space="preserve">Programe multianuale de mediu si gospodarire a apelor </t>
  </si>
  <si>
    <t>51.02.14</t>
  </si>
  <si>
    <t>Sume aferente platii creantelor salariale</t>
  </si>
  <si>
    <t>59.25</t>
  </si>
  <si>
    <t>55.01.26</t>
  </si>
  <si>
    <t xml:space="preserve">Sprijin financiar pentru construirea de locuinte, reabilitarea, consolidarea   si extinderea  locuintelor existente </t>
  </si>
  <si>
    <t>Renta viagera agricola</t>
  </si>
  <si>
    <t>59.27</t>
  </si>
  <si>
    <t>51.01.36</t>
  </si>
  <si>
    <t xml:space="preserve">Transferuri  din sumele alocate sistemului de  asigurări  pentru accidente de munca si boli profesionale,  cătrel fondul naţional unic de asigurări sociale de sănătate,  reprezentând contribuţia  de asigurari sociale de sanatate pentru persoanelor aflate </t>
  </si>
  <si>
    <t>Transferuri din sumele alocate sistemului de asigurari pentru accidente de munca si boli profesionale, catre fondul national unic de asigurari socialre de sanatate, pentru concedii si indemnizatii datorate persoanelor aflate in incapacitate temporara de m</t>
  </si>
  <si>
    <t>Transferuri din bugetul de stat catre fondul de asigurari  sociale de sanatate pentru persoanele care se afla in executarea masurilor prevazute la art. 105, 113 si 114 din codul penal, precum si pentru persoanele care se afla in perioada de amanare sau in</t>
  </si>
  <si>
    <t>Transferuri din bugetul de stat catre ONG-uri, societati comerciale, institutii publice finantate partial sau integral din venituri proprii si alti beneficiari de drept  public sau priivat  necesare sustinerii derularii proiectelor finantate FEN postadera</t>
  </si>
  <si>
    <t>Transferuri din bugetul de stat către ONG-uri, societăţi comerciale instituţii publice finanţate parţial sau integral din venituri proprii şi alţi benficiari de drept public sau privat necesare susţinerii derulării proiectelor finanţate din FEN postaderar</t>
  </si>
  <si>
    <t>Transferuri pentru acordarea trusoului pentru nou-nascuti</t>
  </si>
  <si>
    <t>51.01.40</t>
  </si>
  <si>
    <t>Transferuri din bugetul de stat catre bugetele locale pentru finantarea unitatilor de asistenta medico-sociale</t>
  </si>
  <si>
    <t>51.01.38</t>
  </si>
  <si>
    <t>51.01.39</t>
  </si>
  <si>
    <t>Transferuri pentru acordarea ajutorului pentru incalzirea locuintei cu lemne, carbuni, combustibili petrolieri</t>
  </si>
  <si>
    <t>51.01.37</t>
  </si>
  <si>
    <t>71.03</t>
  </si>
  <si>
    <t>75</t>
  </si>
  <si>
    <t>Dobanzi aferente datoriei publice interne (cod 30.01.01 la 30.01.03)</t>
  </si>
  <si>
    <t xml:space="preserve">Transferuri catre bugetele locale din venituri din privatizare realizate de AVAS </t>
  </si>
  <si>
    <t>51.01.27</t>
  </si>
  <si>
    <t>Transferuri privind contributia de sanatate pentru pensionari</t>
  </si>
  <si>
    <t>51.01.30</t>
  </si>
  <si>
    <t>Transferuri pentru compensarea compensarea cresterilor neprevazute ale preturilor la combustibili</t>
  </si>
  <si>
    <t>51.01.34</t>
  </si>
  <si>
    <t>Finantarea unor cheltuieli de capital ale unitatilor de invatamant preuniversitar</t>
  </si>
  <si>
    <t>51.02.15</t>
  </si>
  <si>
    <t>51.02.16</t>
  </si>
  <si>
    <t>Contributii din sectorul zaharului</t>
  </si>
  <si>
    <t xml:space="preserve">Contributii din resursa TVA </t>
  </si>
  <si>
    <t>55.03.04</t>
  </si>
  <si>
    <t>Contributii pentru corectia /rabatul acordat Marii Britanii</t>
  </si>
  <si>
    <t>55.03.05</t>
  </si>
  <si>
    <t>55.03.06</t>
  </si>
  <si>
    <t>Contributii suplimentare si neprevazute</t>
  </si>
  <si>
    <t>55.03.07</t>
  </si>
  <si>
    <t>Investitii ale agentilor economici  cu capital de stat</t>
  </si>
  <si>
    <t>Varsaminte din fondul de risc pentru garantiile de stat pentru imprumuturile externe (doar pentru institutiile implicate in procesul de privatizare)</t>
  </si>
  <si>
    <t>55.01.19</t>
  </si>
  <si>
    <t>55.01.20</t>
  </si>
  <si>
    <t xml:space="preserve">Reparatii curente aferente infrastructurii feroviare publice </t>
  </si>
  <si>
    <t>55.01.29</t>
  </si>
  <si>
    <t>40.20</t>
  </si>
  <si>
    <t xml:space="preserve">Alte active fixe </t>
  </si>
  <si>
    <t>Transferuri din bugetul de stat catre bugetele locale din Fondul National de Dezvoltare</t>
  </si>
  <si>
    <t xml:space="preserve">Finantarea Schitului Romanesc Prodromu de la Muntele Athos </t>
  </si>
  <si>
    <t>59.28</t>
  </si>
  <si>
    <t>51.02.17</t>
  </si>
  <si>
    <t xml:space="preserve"> </t>
  </si>
  <si>
    <t>Programe si proiecte privind prevenirea si combaterea discriminarii</t>
  </si>
  <si>
    <t>59.30</t>
  </si>
  <si>
    <t>Transferuri catre bugetul de stat din dividende si dobanzi incasate de institutiile implicate in procesul de privatizare</t>
  </si>
  <si>
    <t>51.01.41</t>
  </si>
  <si>
    <t>Tichete de cresa</t>
  </si>
  <si>
    <t>57.02.03</t>
  </si>
  <si>
    <t>Tichete cadou</t>
  </si>
  <si>
    <t>20.27</t>
  </si>
  <si>
    <t xml:space="preserve"> Ajutoare sociale (cod 57.02.01  la 57.02.04)</t>
  </si>
  <si>
    <t>Tichete cadou acordate pentru cheltuieli sociale</t>
  </si>
  <si>
    <t>57.02.04</t>
  </si>
  <si>
    <r>
      <t xml:space="preserve">      CHELTUIELI CURENTE (10+20+30+40+50+51+55+56+57+</t>
    </r>
    <r>
      <rPr>
        <sz val="10"/>
        <rFont val="Arial"/>
        <family val="2"/>
      </rPr>
      <t>58</t>
    </r>
    <r>
      <rPr>
        <b/>
        <sz val="10"/>
        <rFont val="Arial"/>
        <family val="2"/>
      </rPr>
      <t>+59+65)</t>
    </r>
  </si>
  <si>
    <t>Transferuri curente (cod 51.01.01 la 51.01.28+51.01.30 la 51.01.32+51.01.34                   la 51.01.59+51.01.62)</t>
  </si>
  <si>
    <t>A. Transferuri interne (cod 55.01.01 la 55.01.03+55.01.05 la 55.01.10+55.01.12 la 55.01.20+55.01.26+55.01.28+55.01.29+55.01.41+55.01.42+55.01.46 la 55.01.55+ 55.01.57+55.01.58+55.01.59)</t>
  </si>
  <si>
    <t xml:space="preserve">Asistenta tehnica in cadrul programelor operationale, altele decat Programului Operational Asistenta Tehnica (cod 56.20.01 la 56.20.04) </t>
  </si>
  <si>
    <r>
      <t xml:space="preserve"> </t>
    </r>
    <r>
      <rPr>
        <b/>
        <sz val="10"/>
        <rFont val="Arial"/>
        <family val="2"/>
      </rPr>
      <t>Sume aferente Fondului de Solidaritate al Uniunii Europene (cod 56.40.02)</t>
    </r>
  </si>
  <si>
    <t>TITLUL  XI  ALTE CHELTUIELI (cod 59.01 la 59.28+59.30 la 59.36)</t>
  </si>
  <si>
    <t>TITLUL XII CHELTUIELI AFERENTE PROGRAMELOR CU FINANTARE RAMBURSABILA (cod 65.01)</t>
  </si>
  <si>
    <t>TITLUL XIII  ACTIVE NEFINANCIARE (cod 71.01 la 71.03)</t>
  </si>
  <si>
    <t>TITLUL XIV  ACTIVE FINANCIARE (cod 72.01)</t>
  </si>
  <si>
    <t xml:space="preserve">TITLUL XV  FONDUL NATIONAL DE DEZVOLTARE </t>
  </si>
  <si>
    <t>TITLUL XVI  ÎMPRUMUTURI (cod 80.01 la 80.09+80.30)</t>
  </si>
  <si>
    <t>TITLUL XVII  RAMBURSARI DE CREDITE (cod 81.01 la 81.03)</t>
  </si>
  <si>
    <t>TITLUL XVIII  OPERATIUNI IN CURS DE CLARIFICARE(cod. 82.01)</t>
  </si>
  <si>
    <t>TITLUL XIX  PLATI EFECTUATE IN ANII PRECEDENTI SI RECUPERATE IN ANUL CURENT (cod 85.01)</t>
  </si>
  <si>
    <t>Plăţi efectuate în anii precedenţi şi recuperate în anul curent                                       (cod 85.01.03+85.01.04+85.01.05)</t>
  </si>
  <si>
    <t>TITLUL  XX REZERVE, EXCEDENT/DEFICIT</t>
  </si>
  <si>
    <t>Ordonator de credite</t>
  </si>
  <si>
    <t>Conducatorul compartimentului economic</t>
  </si>
  <si>
    <t xml:space="preserve">          Credite bugetare definitive</t>
  </si>
  <si>
    <t>D</t>
  </si>
  <si>
    <t>CONTUL DE EXECUŢIE A BUGETULUI INSTITUŢIILOR PUBLICE</t>
  </si>
  <si>
    <t>65.5o</t>
  </si>
  <si>
    <t>LEI</t>
  </si>
  <si>
    <t>CATEGORII DE VENITURI SI CHELTUIELI</t>
  </si>
  <si>
    <t>COD</t>
  </si>
  <si>
    <t>Buget</t>
  </si>
  <si>
    <t>Partea I - Servicii Publice Generale</t>
  </si>
  <si>
    <t>1. Cheltuieli de Personal</t>
  </si>
  <si>
    <t>din care</t>
  </si>
  <si>
    <t>- cheltuieli cu salariile</t>
  </si>
  <si>
    <t xml:space="preserve">   -salarii baza</t>
  </si>
  <si>
    <t>10,01,01</t>
  </si>
  <si>
    <t xml:space="preserve">   -salarii merit</t>
  </si>
  <si>
    <t>10,01,02</t>
  </si>
  <si>
    <t xml:space="preserve">   -indemnizatii conducere</t>
  </si>
  <si>
    <t>10,01,03</t>
  </si>
  <si>
    <t xml:space="preserve">   -spor vechime</t>
  </si>
  <si>
    <t>10,01,04</t>
  </si>
  <si>
    <t xml:space="preserve">   -spor conditii de munca</t>
  </si>
  <si>
    <t>10,01,05</t>
  </si>
  <si>
    <t xml:space="preserve">   -alte sporuri</t>
  </si>
  <si>
    <t>10,01,06</t>
  </si>
  <si>
    <t xml:space="preserve">   -ore suplimentare</t>
  </si>
  <si>
    <t>10,01,07</t>
  </si>
  <si>
    <t xml:space="preserve">    -fond de premii</t>
  </si>
  <si>
    <t>10,01,08</t>
  </si>
  <si>
    <t xml:space="preserve">    -prima de vacanta</t>
  </si>
  <si>
    <t>10,01,09</t>
  </si>
  <si>
    <t xml:space="preserve">    -fond aferent platii cu ora</t>
  </si>
  <si>
    <t>10,01,11</t>
  </si>
  <si>
    <t xml:space="preserve">    -indemn.platite unor pers.in afara unitatii</t>
  </si>
  <si>
    <t>10,01,12</t>
  </si>
  <si>
    <t xml:space="preserve">    -indemnizatii de delegare</t>
  </si>
  <si>
    <t>10,01,13</t>
  </si>
  <si>
    <t xml:space="preserve">    -indemnizatii de detasare  </t>
  </si>
  <si>
    <t>10,01,14</t>
  </si>
  <si>
    <t xml:space="preserve">   - alocatii pentru transp.la si de la locul de munca</t>
  </si>
  <si>
    <t>10,01,15</t>
  </si>
  <si>
    <t xml:space="preserve">    -alocatii pentru locuinte</t>
  </si>
  <si>
    <t>10,01,16</t>
  </si>
  <si>
    <t xml:space="preserve">    -alte drepturi salariale in bani</t>
  </si>
  <si>
    <t>10,01,30</t>
  </si>
  <si>
    <t>-cheltuieli salariale in natura</t>
  </si>
  <si>
    <t xml:space="preserve">    - Norma de hrana</t>
  </si>
  <si>
    <t>10,02,02</t>
  </si>
  <si>
    <t xml:space="preserve">    -Alte drepturi salariale in natura</t>
  </si>
  <si>
    <t>10,02,30</t>
  </si>
  <si>
    <t>-contributii</t>
  </si>
  <si>
    <t>- contributii pentru asigurari sociale</t>
  </si>
  <si>
    <t>10,03,01</t>
  </si>
  <si>
    <t>- contributii pentru ajutorul de somaj</t>
  </si>
  <si>
    <t>10,03,02</t>
  </si>
  <si>
    <t>- contributiii pentru constituirea fondului de asigutari sociale de sanatate</t>
  </si>
  <si>
    <t>10,03,03</t>
  </si>
  <si>
    <t>- contributii pt. asigurari accidente de munca si boli profesionale</t>
  </si>
  <si>
    <t>10,03,04</t>
  </si>
  <si>
    <t>-contrib pentru concedii si indemnizatii</t>
  </si>
  <si>
    <t>10,03,06</t>
  </si>
  <si>
    <t>-contributii la Fondul de garntare a creantelor salariale</t>
  </si>
  <si>
    <t>10,03,07</t>
  </si>
  <si>
    <t>2. Bunuri si servicii</t>
  </si>
  <si>
    <t>Bunuri si servicii</t>
  </si>
  <si>
    <t xml:space="preserve">        -furnituri de birou</t>
  </si>
  <si>
    <t>20,01,01</t>
  </si>
  <si>
    <t xml:space="preserve">        -materiale pentru curatenie</t>
  </si>
  <si>
    <t>20,01,02</t>
  </si>
  <si>
    <t xml:space="preserve">        -incalzit, iluminat si forta motrica</t>
  </si>
  <si>
    <t>20,01,03</t>
  </si>
  <si>
    <t xml:space="preserve">        -apa, canal, salubritate</t>
  </si>
  <si>
    <t>20,01,04</t>
  </si>
  <si>
    <t xml:space="preserve">        -carburanti, lubrefianti</t>
  </si>
  <si>
    <t>20,01,05</t>
  </si>
  <si>
    <t xml:space="preserve">        -piese de schimb</t>
  </si>
  <si>
    <t>20,01,06</t>
  </si>
  <si>
    <t xml:space="preserve">        -transport</t>
  </si>
  <si>
    <t>20,01,07</t>
  </si>
  <si>
    <t xml:space="preserve">        -posta, telecomunicatii</t>
  </si>
  <si>
    <t>20,01,08</t>
  </si>
  <si>
    <t xml:space="preserve">        -materiale cu caracter functional</t>
  </si>
  <si>
    <t>20,01,09</t>
  </si>
  <si>
    <t xml:space="preserve">        -alte bunuri</t>
  </si>
  <si>
    <t>20,01,30</t>
  </si>
  <si>
    <t>Reparatii curente</t>
  </si>
  <si>
    <t>Medicamente si materiale sanitare</t>
  </si>
  <si>
    <t xml:space="preserve">        - medicamente</t>
  </si>
  <si>
    <t>20,04,01</t>
  </si>
  <si>
    <t>Bunuri de natura obiectelor de inventar</t>
  </si>
  <si>
    <t xml:space="preserve">       -</t>
  </si>
  <si>
    <t xml:space="preserve"> uniforme si echipamente</t>
  </si>
  <si>
    <t>20,05,01</t>
  </si>
  <si>
    <t>- lenjerie si accesoriii de pat</t>
  </si>
  <si>
    <t>20,05,03</t>
  </si>
  <si>
    <t xml:space="preserve">        - alte obiecte de inventar</t>
  </si>
  <si>
    <t>20,05,30</t>
  </si>
  <si>
    <t>Deplasari, detasari, transferuri</t>
  </si>
  <si>
    <t xml:space="preserve">         -deplasari interne</t>
  </si>
  <si>
    <t>20,06,01</t>
  </si>
  <si>
    <t xml:space="preserve">        -deplasari in strainatate</t>
  </si>
  <si>
    <t>20,06,02</t>
  </si>
  <si>
    <t>Cartii si publicatii</t>
  </si>
  <si>
    <t>Alte cheltuieli</t>
  </si>
  <si>
    <t xml:space="preserve">    - Reclama si publicitate</t>
  </si>
  <si>
    <t xml:space="preserve">    -protocol si reprezentare</t>
  </si>
  <si>
    <t>20,30,02</t>
  </si>
  <si>
    <t xml:space="preserve">    -Chirii</t>
  </si>
  <si>
    <t>20,30,04</t>
  </si>
  <si>
    <t xml:space="preserve">    -Fondul presedintelui</t>
  </si>
  <si>
    <t>20,30,07</t>
  </si>
  <si>
    <t xml:space="preserve">   -Executarea silita a creantelor bugetare</t>
  </si>
  <si>
    <t>20,30,09</t>
  </si>
  <si>
    <t xml:space="preserve">    -Alte cheltuieli cu bunuri si servicii</t>
  </si>
  <si>
    <t>20,30,30</t>
  </si>
  <si>
    <t>3.Transferuri intre unit.ale administratiei publice</t>
  </si>
  <si>
    <t xml:space="preserve">    Transferuri curente</t>
  </si>
  <si>
    <t xml:space="preserve">          -Actiuni de sanatate</t>
  </si>
  <si>
    <t>51,01,03</t>
  </si>
  <si>
    <t>4. Alte transferuri</t>
  </si>
  <si>
    <t xml:space="preserve">                       Transferuri curente in strainatate</t>
  </si>
  <si>
    <t xml:space="preserve">                      -Contributii si cotiatii la organisme internationale</t>
  </si>
  <si>
    <t>5.Proiecte cu finantare din fonduri externe nerambursabile postaderare</t>
  </si>
  <si>
    <t>Alte programe comunitare finantate in perioada 2007-2013</t>
  </si>
  <si>
    <t>Alte facilitati si instrumente postaderare</t>
  </si>
  <si>
    <t>6. Alte cheltuieli</t>
  </si>
  <si>
    <t xml:space="preserve">    Transferuri interne</t>
  </si>
  <si>
    <t>B. CHELTUIELI DE CAPITAL</t>
  </si>
  <si>
    <t>Active nefinanciare</t>
  </si>
  <si>
    <t xml:space="preserve">   Active fixe </t>
  </si>
  <si>
    <t xml:space="preserve">         Constructii</t>
  </si>
  <si>
    <t xml:space="preserve">                         Masini, echipamente</t>
  </si>
  <si>
    <t>71,01,02</t>
  </si>
  <si>
    <t xml:space="preserve">         Mobilier, aparatura birotica si alte active corporale</t>
  </si>
  <si>
    <t>71,01,03</t>
  </si>
  <si>
    <t xml:space="preserve">        Alte active fixe</t>
  </si>
  <si>
    <t>71,01,30</t>
  </si>
  <si>
    <t>Reparatii capitale aferente activelor fixe</t>
  </si>
  <si>
    <t>Ordonator principal de credite</t>
  </si>
  <si>
    <t>Director Economic</t>
  </si>
  <si>
    <t>Subcapitolul  65.50 ÎNVĂŢĂMÂNT  (A+B)</t>
  </si>
  <si>
    <t>A. CHELTUIELI CURENTE (1+2+3+4+5+6)</t>
  </si>
  <si>
    <t xml:space="preserve">                BUGET DE STAT PE ANUL 2014</t>
  </si>
</sst>
</file>

<file path=xl/styles.xml><?xml version="1.0" encoding="utf-8"?>
<styleSheet xmlns="http://schemas.openxmlformats.org/spreadsheetml/2006/main">
  <numFmts count="3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 _l_e_i_-;\-* #,##0\ _l_e_i_-;_-* &quot;-&quot;\ _l_e_i_-;_-@_-"/>
    <numFmt numFmtId="165" formatCode="_-* #,##0.00\ _l_e_i_-;\-* #,##0.00\ _l_e_i_-;_-* &quot;-&quot;??\ _l_e_i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0_);\(#,##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9">
    <font>
      <sz val="10"/>
      <name val="Arial"/>
      <family val="0"/>
    </font>
    <font>
      <u val="single"/>
      <sz val="10"/>
      <color indexed="12"/>
      <name val="Arial"/>
      <family val="0"/>
    </font>
    <font>
      <u val="single"/>
      <sz val="10"/>
      <color indexed="36"/>
      <name val="Arial"/>
      <family val="0"/>
    </font>
    <font>
      <b/>
      <sz val="11"/>
      <color indexed="8"/>
      <name val="Arial"/>
      <family val="2"/>
    </font>
    <font>
      <b/>
      <sz val="10"/>
      <color indexed="8"/>
      <name val="Arial"/>
      <family val="2"/>
    </font>
    <font>
      <sz val="10"/>
      <color indexed="8"/>
      <name val="Arial"/>
      <family val="2"/>
    </font>
    <font>
      <sz val="9"/>
      <name val="Arial"/>
      <family val="2"/>
    </font>
    <font>
      <sz val="8"/>
      <name val="Arial"/>
      <family val="0"/>
    </font>
    <font>
      <b/>
      <sz val="9"/>
      <name val="Arial"/>
      <family val="2"/>
    </font>
    <font>
      <b/>
      <sz val="12"/>
      <name val="Arial"/>
      <family val="2"/>
    </font>
    <font>
      <sz val="11"/>
      <color indexed="8"/>
      <name val="Arial"/>
      <family val="2"/>
    </font>
    <font>
      <b/>
      <sz val="12"/>
      <color indexed="8"/>
      <name val="Arial"/>
      <family val="2"/>
    </font>
    <font>
      <sz val="12"/>
      <color indexed="8"/>
      <name val="Arial"/>
      <family val="2"/>
    </font>
    <font>
      <sz val="9"/>
      <color indexed="8"/>
      <name val="Arial"/>
      <family val="2"/>
    </font>
    <font>
      <sz val="14"/>
      <color indexed="8"/>
      <name val="Arial"/>
      <family val="2"/>
    </font>
    <font>
      <b/>
      <i/>
      <sz val="10"/>
      <color indexed="8"/>
      <name val="Arial"/>
      <family val="2"/>
    </font>
    <font>
      <b/>
      <i/>
      <sz val="11"/>
      <color indexed="8"/>
      <name val="Arial"/>
      <family val="2"/>
    </font>
    <font>
      <i/>
      <sz val="10"/>
      <color indexed="8"/>
      <name val="Arial"/>
      <family val="2"/>
    </font>
    <font>
      <b/>
      <sz val="8"/>
      <name val="Tahoma"/>
      <family val="0"/>
    </font>
    <font>
      <sz val="8"/>
      <name val="Tahoma"/>
      <family val="0"/>
    </font>
    <font>
      <b/>
      <i/>
      <sz val="12"/>
      <color indexed="8"/>
      <name val="Times New Roman"/>
      <family val="1"/>
    </font>
    <font>
      <b/>
      <i/>
      <sz val="11"/>
      <color indexed="8"/>
      <name val="Times New Roman"/>
      <family val="1"/>
    </font>
    <font>
      <b/>
      <sz val="8"/>
      <color indexed="8"/>
      <name val="Arial"/>
      <family val="2"/>
    </font>
    <font>
      <sz val="8"/>
      <color indexed="8"/>
      <name val="Arial"/>
      <family val="2"/>
    </font>
    <font>
      <b/>
      <sz val="10"/>
      <name val="Arial"/>
      <family val="2"/>
    </font>
    <font>
      <b/>
      <sz val="11"/>
      <name val="Arial"/>
      <family val="2"/>
    </font>
    <font>
      <sz val="12"/>
      <name val="Arial"/>
      <family val="2"/>
    </font>
    <font>
      <b/>
      <sz val="14"/>
      <name val="Arial"/>
      <family val="2"/>
    </font>
    <font>
      <i/>
      <sz val="11"/>
      <name val="Arial"/>
      <family val="2"/>
    </font>
    <font>
      <sz val="11"/>
      <name val="Arial"/>
      <family val="2"/>
    </font>
    <font>
      <b/>
      <strike/>
      <sz val="10"/>
      <name val="Arial"/>
      <family val="2"/>
    </font>
    <font>
      <strik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4"/>
      <name val="Arial"/>
      <family val="0"/>
    </font>
    <font>
      <b/>
      <sz val="12"/>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color indexed="63"/>
      </left>
      <right style="thin"/>
      <top style="medium"/>
      <bottom style="medium"/>
    </border>
    <border>
      <left style="medium"/>
      <right>
        <color indexed="63"/>
      </right>
      <top style="medium"/>
      <bottom style="medium"/>
    </border>
    <border>
      <left style="medium"/>
      <right style="thin"/>
      <top style="medium"/>
      <bottom style="medium"/>
    </border>
    <border>
      <left style="thin"/>
      <right style="medium"/>
      <top style="medium"/>
      <bottom style="medium"/>
    </border>
    <border>
      <left style="medium"/>
      <right style="medium"/>
      <top>
        <color indexed="63"/>
      </top>
      <bottom style="thin"/>
    </border>
    <border>
      <left>
        <color indexed="63"/>
      </left>
      <right style="thin"/>
      <top>
        <color indexed="63"/>
      </top>
      <bottom style="thin"/>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color indexed="63"/>
      </left>
      <right style="thin"/>
      <top style="thin"/>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style="medium"/>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color indexed="63"/>
      </right>
      <top style="medium"/>
      <bottom style="medium"/>
    </border>
    <border>
      <left style="medium"/>
      <right style="thin"/>
      <top style="thin"/>
      <bottom>
        <color indexed="63"/>
      </bottom>
    </border>
    <border>
      <left style="thin"/>
      <right style="medium"/>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medium"/>
      <right style="medium"/>
      <top style="medium"/>
      <bottom>
        <color indexed="63"/>
      </bottom>
    </border>
    <border>
      <left style="medium"/>
      <right style="medium"/>
      <top>
        <color indexed="63"/>
      </top>
      <bottom style="medium"/>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0" borderId="2" applyNumberFormat="0" applyFill="0" applyAlignment="0" applyProtection="0"/>
    <xf numFmtId="0" fontId="56"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7" fillId="27" borderId="3" applyNumberFormat="0" applyAlignment="0" applyProtection="0"/>
    <xf numFmtId="0" fontId="58" fillId="29" borderId="1" applyNumberFormat="0" applyAlignment="0" applyProtection="0"/>
    <xf numFmtId="180" fontId="0" fillId="0" borderId="0" applyFont="0" applyFill="0" applyBorder="0" applyAlignment="0" applyProtection="0"/>
    <xf numFmtId="178" fontId="0" fillId="0" borderId="0" applyFont="0" applyFill="0" applyBorder="0" applyAlignment="0" applyProtection="0"/>
    <xf numFmtId="0" fontId="59"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xf numFmtId="181" fontId="0" fillId="0" borderId="0" applyFont="0" applyFill="0" applyBorder="0" applyAlignment="0" applyProtection="0"/>
    <xf numFmtId="179" fontId="0" fillId="0" borderId="0" applyFont="0" applyFill="0" applyBorder="0" applyAlignment="0" applyProtection="0"/>
  </cellStyleXfs>
  <cellXfs count="357">
    <xf numFmtId="0" fontId="0" fillId="0" borderId="0" xfId="0" applyAlignment="1">
      <alignment/>
    </xf>
    <xf numFmtId="0" fontId="5" fillId="0" borderId="0" xfId="0" applyFont="1" applyFill="1" applyAlignment="1">
      <alignment horizontal="center" vertical="center"/>
    </xf>
    <xf numFmtId="0" fontId="12" fillId="0" borderId="0" xfId="0" applyFont="1" applyFill="1" applyAlignment="1">
      <alignment/>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1" fillId="0" borderId="0" xfId="0" applyFont="1" applyFill="1" applyAlignment="1">
      <alignment horizont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11" xfId="0" applyFont="1" applyFill="1" applyBorder="1" applyAlignment="1">
      <alignment horizontal="center" vertical="top" wrapText="1"/>
    </xf>
    <xf numFmtId="49" fontId="13" fillId="0" borderId="15" xfId="0" applyNumberFormat="1" applyFont="1" applyFill="1" applyBorder="1" applyAlignment="1">
      <alignment horizontal="center" vertical="center" wrapText="1"/>
    </xf>
    <xf numFmtId="0" fontId="3" fillId="0" borderId="16" xfId="0" applyFont="1" applyFill="1" applyBorder="1" applyAlignment="1">
      <alignment vertical="top" wrapText="1"/>
    </xf>
    <xf numFmtId="49" fontId="13" fillId="0" borderId="17" xfId="0" applyNumberFormat="1" applyFont="1" applyFill="1" applyBorder="1" applyAlignment="1">
      <alignment horizontal="center" vertical="center" wrapText="1"/>
    </xf>
    <xf numFmtId="0" fontId="4" fillId="0" borderId="18" xfId="0" applyFont="1" applyFill="1" applyBorder="1" applyAlignment="1">
      <alignment horizontal="center" vertical="top" wrapText="1"/>
    </xf>
    <xf numFmtId="0" fontId="4" fillId="0" borderId="19" xfId="0" applyFont="1" applyFill="1" applyBorder="1" applyAlignment="1">
      <alignment horizontal="center" vertical="top" wrapText="1"/>
    </xf>
    <xf numFmtId="49" fontId="13" fillId="0" borderId="20" xfId="0" applyNumberFormat="1" applyFont="1" applyFill="1" applyBorder="1" applyAlignment="1">
      <alignment horizontal="center" vertical="center" wrapText="1"/>
    </xf>
    <xf numFmtId="0" fontId="3" fillId="0" borderId="21" xfId="0" applyFont="1" applyFill="1" applyBorder="1" applyAlignment="1">
      <alignment vertical="top" wrapText="1"/>
    </xf>
    <xf numFmtId="49" fontId="13" fillId="0" borderId="22" xfId="0" applyNumberFormat="1" applyFont="1" applyFill="1" applyBorder="1" applyAlignment="1">
      <alignment horizontal="center" vertical="center" wrapText="1"/>
    </xf>
    <xf numFmtId="0" fontId="4" fillId="0" borderId="23" xfId="0" applyFont="1" applyFill="1" applyBorder="1" applyAlignment="1">
      <alignment horizontal="center" vertical="top" wrapText="1"/>
    </xf>
    <xf numFmtId="0" fontId="4" fillId="0" borderId="24" xfId="0" applyFont="1" applyFill="1" applyBorder="1" applyAlignment="1">
      <alignment horizontal="center" vertical="top" wrapText="1"/>
    </xf>
    <xf numFmtId="0" fontId="10" fillId="0" borderId="21" xfId="0" applyFont="1" applyFill="1" applyBorder="1" applyAlignment="1">
      <alignment vertical="top" wrapText="1"/>
    </xf>
    <xf numFmtId="0" fontId="13" fillId="0" borderId="20"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0" xfId="0" applyFont="1" applyFill="1" applyBorder="1" applyAlignment="1" quotePrefix="1">
      <alignment horizontal="center" vertical="center" wrapText="1"/>
    </xf>
    <xf numFmtId="0" fontId="13" fillId="0" borderId="22" xfId="0" applyFont="1" applyFill="1" applyBorder="1" applyAlignment="1" quotePrefix="1">
      <alignment horizontal="center" vertical="center" wrapText="1"/>
    </xf>
    <xf numFmtId="0" fontId="3" fillId="0" borderId="21" xfId="0" applyNumberFormat="1" applyFont="1" applyFill="1" applyBorder="1" applyAlignment="1">
      <alignment vertical="top" wrapText="1"/>
    </xf>
    <xf numFmtId="0" fontId="10" fillId="0" borderId="21" xfId="0" applyNumberFormat="1" applyFont="1" applyFill="1" applyBorder="1" applyAlignment="1">
      <alignment vertical="top" wrapText="1"/>
    </xf>
    <xf numFmtId="0" fontId="13" fillId="0" borderId="25" xfId="0" applyFont="1" applyFill="1" applyBorder="1" applyAlignment="1">
      <alignment horizontal="center" vertical="center" wrapText="1"/>
    </xf>
    <xf numFmtId="0" fontId="3" fillId="0" borderId="26" xfId="0" applyFont="1" applyFill="1" applyBorder="1" applyAlignment="1">
      <alignment vertical="top" wrapText="1"/>
    </xf>
    <xf numFmtId="0" fontId="13" fillId="0" borderId="27"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3" fillId="0" borderId="28" xfId="0" applyFont="1" applyFill="1" applyBorder="1" applyAlignment="1">
      <alignment vertical="top" wrapText="1"/>
    </xf>
    <xf numFmtId="0" fontId="13" fillId="0" borderId="1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3" fillId="0" borderId="0" xfId="0" applyFont="1" applyFill="1" applyBorder="1" applyAlignment="1">
      <alignment vertical="top" wrapText="1"/>
    </xf>
    <xf numFmtId="0" fontId="10" fillId="0" borderId="0" xfId="0" applyFont="1" applyFill="1" applyBorder="1" applyAlignment="1">
      <alignment vertical="center" wrapText="1"/>
    </xf>
    <xf numFmtId="0" fontId="17" fillId="0" borderId="0" xfId="0" applyFont="1" applyFill="1" applyBorder="1" applyAlignment="1">
      <alignment vertical="top" wrapText="1"/>
    </xf>
    <xf numFmtId="0" fontId="12" fillId="0" borderId="0" xfId="0" applyFont="1" applyFill="1" applyAlignment="1">
      <alignment horizontal="center" vertical="center"/>
    </xf>
    <xf numFmtId="0" fontId="17" fillId="0" borderId="0" xfId="0" applyFont="1" applyFill="1" applyAlignment="1">
      <alignment/>
    </xf>
    <xf numFmtId="0" fontId="20" fillId="33" borderId="0" xfId="51" applyNumberFormat="1" applyFont="1" applyFill="1" applyAlignment="1">
      <alignment vertical="center"/>
      <protection/>
    </xf>
    <xf numFmtId="0" fontId="5" fillId="33" borderId="0" xfId="0" applyFont="1" applyFill="1" applyAlignment="1">
      <alignment vertical="center"/>
    </xf>
    <xf numFmtId="0" fontId="5" fillId="33" borderId="0" xfId="0" applyFont="1" applyFill="1" applyAlignment="1">
      <alignment vertical="center"/>
    </xf>
    <xf numFmtId="0" fontId="21" fillId="33" borderId="0" xfId="51" applyNumberFormat="1" applyFont="1" applyFill="1" applyAlignment="1">
      <alignment vertical="center"/>
      <protection/>
    </xf>
    <xf numFmtId="0" fontId="4" fillId="33" borderId="0" xfId="0" applyFont="1" applyFill="1" applyAlignment="1">
      <alignment vertical="center"/>
    </xf>
    <xf numFmtId="3" fontId="4" fillId="0" borderId="23" xfId="0" applyNumberFormat="1" applyFont="1" applyFill="1" applyBorder="1" applyAlignment="1">
      <alignment vertical="top" wrapText="1"/>
    </xf>
    <xf numFmtId="3" fontId="4" fillId="0" borderId="24" xfId="0" applyNumberFormat="1" applyFont="1" applyFill="1" applyBorder="1" applyAlignment="1">
      <alignment vertical="top" wrapText="1"/>
    </xf>
    <xf numFmtId="3" fontId="14" fillId="0" borderId="23" xfId="0" applyNumberFormat="1" applyFont="1" applyFill="1" applyBorder="1" applyAlignment="1">
      <alignment vertical="top" wrapText="1"/>
    </xf>
    <xf numFmtId="3" fontId="14" fillId="0" borderId="24" xfId="0" applyNumberFormat="1" applyFont="1" applyFill="1" applyBorder="1" applyAlignment="1">
      <alignment vertical="top" wrapText="1"/>
    </xf>
    <xf numFmtId="3" fontId="4" fillId="0" borderId="23" xfId="0" applyNumberFormat="1" applyFont="1" applyFill="1" applyBorder="1" applyAlignment="1">
      <alignment vertical="center" wrapText="1"/>
    </xf>
    <xf numFmtId="3" fontId="4" fillId="0" borderId="24" xfId="0" applyNumberFormat="1" applyFont="1" applyFill="1" applyBorder="1" applyAlignment="1">
      <alignment vertical="center" wrapText="1"/>
    </xf>
    <xf numFmtId="3" fontId="15" fillId="0" borderId="24" xfId="0" applyNumberFormat="1" applyFont="1" applyFill="1" applyBorder="1" applyAlignment="1">
      <alignment vertical="top" wrapText="1"/>
    </xf>
    <xf numFmtId="3" fontId="4" fillId="0" borderId="23" xfId="0" applyNumberFormat="1" applyFont="1" applyFill="1" applyBorder="1" applyAlignment="1">
      <alignment/>
    </xf>
    <xf numFmtId="3" fontId="4" fillId="0" borderId="24" xfId="0" applyNumberFormat="1" applyFont="1" applyFill="1" applyBorder="1" applyAlignment="1">
      <alignment/>
    </xf>
    <xf numFmtId="3" fontId="4" fillId="0" borderId="23" xfId="0" applyNumberFormat="1" applyFont="1" applyFill="1" applyBorder="1" applyAlignment="1">
      <alignment wrapText="1"/>
    </xf>
    <xf numFmtId="3" fontId="4" fillId="0" borderId="24" xfId="0" applyNumberFormat="1" applyFont="1" applyFill="1" applyBorder="1" applyAlignment="1">
      <alignment wrapText="1"/>
    </xf>
    <xf numFmtId="3" fontId="4" fillId="0" borderId="29" xfId="0" applyNumberFormat="1" applyFont="1" applyFill="1" applyBorder="1" applyAlignment="1">
      <alignment vertical="top" wrapText="1"/>
    </xf>
    <xf numFmtId="3" fontId="4" fillId="0" borderId="30" xfId="0" applyNumberFormat="1" applyFont="1" applyFill="1" applyBorder="1" applyAlignment="1">
      <alignment vertical="top" wrapText="1"/>
    </xf>
    <xf numFmtId="0" fontId="22" fillId="33" borderId="0" xfId="0" applyFont="1" applyFill="1" applyAlignment="1">
      <alignment horizontal="right" vertical="center"/>
    </xf>
    <xf numFmtId="0" fontId="12" fillId="33" borderId="0" xfId="0" applyFont="1" applyFill="1" applyAlignment="1">
      <alignment vertical="center"/>
    </xf>
    <xf numFmtId="0" fontId="23" fillId="33" borderId="0" xfId="0" applyFont="1" applyFill="1" applyAlignment="1">
      <alignment horizontal="right" vertical="center"/>
    </xf>
    <xf numFmtId="0" fontId="27" fillId="0" borderId="0" xfId="0" applyFont="1" applyAlignment="1">
      <alignment/>
    </xf>
    <xf numFmtId="3" fontId="4" fillId="0" borderId="20" xfId="0" applyNumberFormat="1" applyFont="1" applyFill="1" applyBorder="1" applyAlignment="1">
      <alignment vertical="top" wrapText="1"/>
    </xf>
    <xf numFmtId="3" fontId="4" fillId="0" borderId="20" xfId="0" applyNumberFormat="1" applyFont="1" applyFill="1" applyBorder="1" applyAlignment="1">
      <alignment vertical="center" wrapText="1"/>
    </xf>
    <xf numFmtId="3" fontId="3" fillId="0" borderId="13" xfId="0" applyNumberFormat="1" applyFont="1" applyFill="1" applyBorder="1" applyAlignment="1">
      <alignment vertical="center" wrapText="1"/>
    </xf>
    <xf numFmtId="3" fontId="3" fillId="0" borderId="10" xfId="0" applyNumberFormat="1" applyFont="1" applyFill="1" applyBorder="1" applyAlignment="1">
      <alignment vertical="center" wrapText="1"/>
    </xf>
    <xf numFmtId="0" fontId="9" fillId="0" borderId="0" xfId="0" applyFont="1" applyAlignment="1">
      <alignment horizontal="center"/>
    </xf>
    <xf numFmtId="0" fontId="0" fillId="0" borderId="0" xfId="0" applyFont="1" applyFill="1" applyAlignment="1">
      <alignment/>
    </xf>
    <xf numFmtId="0" fontId="0" fillId="0" borderId="0" xfId="0" applyFont="1" applyFill="1" applyBorder="1" applyAlignment="1">
      <alignment/>
    </xf>
    <xf numFmtId="0" fontId="28" fillId="0" borderId="0" xfId="0" applyFont="1" applyFill="1" applyAlignment="1">
      <alignment horizontal="left" vertical="top"/>
    </xf>
    <xf numFmtId="0" fontId="29" fillId="0" borderId="0" xfId="0" applyFont="1" applyFill="1" applyAlignment="1">
      <alignment horizontal="left" vertical="top"/>
    </xf>
    <xf numFmtId="0" fontId="29" fillId="0" borderId="0" xfId="0" applyFont="1" applyFill="1" applyAlignment="1">
      <alignment/>
    </xf>
    <xf numFmtId="0" fontId="26" fillId="0" borderId="0" xfId="0" applyFont="1" applyFill="1" applyAlignment="1">
      <alignment/>
    </xf>
    <xf numFmtId="0" fontId="9" fillId="0" borderId="0" xfId="0" applyFont="1" applyFill="1" applyAlignment="1">
      <alignment horizontal="center"/>
    </xf>
    <xf numFmtId="0" fontId="28" fillId="0" borderId="0" xfId="0" applyFont="1" applyFill="1" applyBorder="1" applyAlignment="1">
      <alignment horizontal="left" vertical="top"/>
    </xf>
    <xf numFmtId="0" fontId="29" fillId="0" borderId="0" xfId="0" applyFont="1" applyFill="1" applyBorder="1" applyAlignment="1">
      <alignment horizontal="centerContinuous"/>
    </xf>
    <xf numFmtId="0" fontId="6" fillId="0" borderId="0" xfId="0" applyFont="1" applyFill="1" applyAlignment="1">
      <alignment/>
    </xf>
    <xf numFmtId="0" fontId="24" fillId="0" borderId="28"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8" xfId="0" applyFont="1" applyFill="1" applyBorder="1" applyAlignment="1">
      <alignment horizontal="center"/>
    </xf>
    <xf numFmtId="0" fontId="24" fillId="0" borderId="31" xfId="0" applyFont="1" applyFill="1" applyBorder="1" applyAlignment="1">
      <alignment horizontal="center" vertical="center" wrapText="1"/>
    </xf>
    <xf numFmtId="3" fontId="24" fillId="0" borderId="31" xfId="0" applyNumberFormat="1" applyFont="1" applyFill="1" applyBorder="1" applyAlignment="1">
      <alignment horizontal="center" vertical="center" wrapText="1"/>
    </xf>
    <xf numFmtId="0" fontId="24" fillId="0" borderId="23" xfId="0" applyNumberFormat="1" applyFont="1" applyFill="1" applyBorder="1" applyAlignment="1" quotePrefix="1">
      <alignment horizontal="left" vertical="top"/>
    </xf>
    <xf numFmtId="49" fontId="24" fillId="0" borderId="32" xfId="0" applyNumberFormat="1" applyFont="1" applyFill="1" applyBorder="1" applyAlignment="1">
      <alignment horizontal="left" vertical="top"/>
    </xf>
    <xf numFmtId="0" fontId="24" fillId="0" borderId="32" xfId="0" applyFont="1" applyFill="1" applyBorder="1" applyAlignment="1" quotePrefix="1">
      <alignment horizontal="center" vertical="center" wrapText="1"/>
    </xf>
    <xf numFmtId="0" fontId="24" fillId="0" borderId="23" xfId="0" applyFont="1" applyFill="1" applyBorder="1" applyAlignment="1">
      <alignment/>
    </xf>
    <xf numFmtId="0" fontId="24" fillId="0" borderId="32" xfId="0" applyFont="1" applyFill="1" applyBorder="1" applyAlignment="1">
      <alignment horizontal="center" vertical="center" wrapText="1"/>
    </xf>
    <xf numFmtId="0" fontId="24" fillId="0" borderId="23" xfId="0" applyFont="1" applyFill="1" applyBorder="1" applyAlignment="1">
      <alignment horizontal="left" vertical="top"/>
    </xf>
    <xf numFmtId="16" fontId="24" fillId="0" borderId="32" xfId="0" applyNumberFormat="1" applyFont="1" applyFill="1" applyBorder="1" applyAlignment="1" quotePrefix="1">
      <alignment horizontal="center" vertical="top"/>
    </xf>
    <xf numFmtId="3" fontId="0" fillId="0" borderId="32" xfId="0" applyNumberFormat="1" applyFont="1" applyFill="1" applyBorder="1" applyAlignment="1">
      <alignment/>
    </xf>
    <xf numFmtId="0" fontId="0" fillId="0" borderId="23" xfId="0" applyFont="1" applyFill="1" applyBorder="1" applyAlignment="1">
      <alignment/>
    </xf>
    <xf numFmtId="0" fontId="24" fillId="0" borderId="32" xfId="0" applyFont="1" applyFill="1" applyBorder="1" applyAlignment="1">
      <alignment/>
    </xf>
    <xf numFmtId="0" fontId="0" fillId="0" borderId="32" xfId="0" applyFont="1" applyFill="1" applyBorder="1" applyAlignment="1">
      <alignment/>
    </xf>
    <xf numFmtId="49" fontId="0" fillId="0" borderId="32" xfId="0" applyNumberFormat="1" applyFont="1" applyFill="1" applyBorder="1" applyAlignment="1">
      <alignment horizontal="center"/>
    </xf>
    <xf numFmtId="49" fontId="0" fillId="0" borderId="23" xfId="0" applyNumberFormat="1" applyFont="1" applyFill="1" applyBorder="1" applyAlignment="1">
      <alignment horizontal="left" vertical="top"/>
    </xf>
    <xf numFmtId="49" fontId="0" fillId="0" borderId="32" xfId="0" applyNumberFormat="1" applyFont="1" applyFill="1" applyBorder="1" applyAlignment="1">
      <alignment horizontal="left" vertical="top"/>
    </xf>
    <xf numFmtId="49" fontId="24" fillId="0" borderId="32" xfId="0" applyNumberFormat="1" applyFont="1" applyFill="1" applyBorder="1" applyAlignment="1">
      <alignment horizontal="center"/>
    </xf>
    <xf numFmtId="3" fontId="0" fillId="0" borderId="32" xfId="0" applyNumberFormat="1" applyFont="1" applyFill="1" applyBorder="1" applyAlignment="1">
      <alignment horizontal="center"/>
    </xf>
    <xf numFmtId="49" fontId="24" fillId="0" borderId="32" xfId="0" applyNumberFormat="1" applyFont="1" applyFill="1" applyBorder="1" applyAlignment="1" quotePrefix="1">
      <alignment horizontal="left" vertical="top"/>
    </xf>
    <xf numFmtId="0" fontId="0" fillId="0" borderId="23" xfId="0" applyFont="1" applyFill="1" applyBorder="1" applyAlignment="1">
      <alignment horizontal="left" vertical="top"/>
    </xf>
    <xf numFmtId="49" fontId="0" fillId="0" borderId="32" xfId="0" applyNumberFormat="1" applyFont="1" applyFill="1" applyBorder="1" applyAlignment="1" quotePrefix="1">
      <alignment horizontal="left" vertical="top"/>
    </xf>
    <xf numFmtId="49" fontId="6" fillId="0" borderId="32" xfId="0" applyNumberFormat="1" applyFont="1" applyFill="1" applyBorder="1" applyAlignment="1">
      <alignment horizontal="center"/>
    </xf>
    <xf numFmtId="0" fontId="0" fillId="0" borderId="32" xfId="0" applyFont="1" applyFill="1" applyBorder="1" applyAlignment="1">
      <alignment/>
    </xf>
    <xf numFmtId="49" fontId="24" fillId="0" borderId="32" xfId="0" applyNumberFormat="1" applyFont="1" applyFill="1" applyBorder="1" applyAlignment="1">
      <alignment horizontal="left" vertical="center"/>
    </xf>
    <xf numFmtId="49" fontId="24" fillId="0" borderId="32" xfId="0" applyNumberFormat="1" applyFont="1" applyFill="1" applyBorder="1" applyAlignment="1">
      <alignment horizontal="center" vertical="center"/>
    </xf>
    <xf numFmtId="0" fontId="0" fillId="0" borderId="32" xfId="0" applyFont="1" applyFill="1" applyBorder="1" applyAlignment="1">
      <alignment wrapText="1"/>
    </xf>
    <xf numFmtId="0" fontId="24" fillId="0" borderId="32" xfId="0" applyFont="1" applyFill="1" applyBorder="1" applyAlignment="1">
      <alignment/>
    </xf>
    <xf numFmtId="49" fontId="24" fillId="0" borderId="32" xfId="0" applyNumberFormat="1" applyFont="1" applyFill="1" applyBorder="1" applyAlignment="1">
      <alignment horizontal="left" vertical="top" wrapText="1"/>
    </xf>
    <xf numFmtId="49" fontId="24" fillId="0" borderId="23" xfId="0" applyNumberFormat="1" applyFont="1" applyFill="1" applyBorder="1" applyAlignment="1">
      <alignment horizontal="left" vertical="top"/>
    </xf>
    <xf numFmtId="0" fontId="24" fillId="0" borderId="23" xfId="0" applyFont="1" applyFill="1" applyBorder="1" applyAlignment="1">
      <alignment horizontal="left"/>
    </xf>
    <xf numFmtId="49" fontId="24" fillId="0" borderId="32" xfId="0" applyNumberFormat="1" applyFont="1" applyFill="1" applyBorder="1" applyAlignment="1">
      <alignment horizontal="left"/>
    </xf>
    <xf numFmtId="0" fontId="24" fillId="0" borderId="32" xfId="0" applyFont="1" applyFill="1" applyBorder="1" applyAlignment="1">
      <alignment horizontal="justify" vertical="justify" wrapText="1"/>
    </xf>
    <xf numFmtId="49" fontId="0" fillId="0" borderId="32" xfId="0" applyNumberFormat="1" applyFont="1" applyFill="1" applyBorder="1" applyAlignment="1">
      <alignment horizontal="left"/>
    </xf>
    <xf numFmtId="49" fontId="0" fillId="0" borderId="32" xfId="0" applyNumberFormat="1" applyFont="1" applyFill="1" applyBorder="1" applyAlignment="1">
      <alignment horizontal="left" vertical="top" wrapText="1"/>
    </xf>
    <xf numFmtId="49" fontId="24" fillId="0" borderId="32" xfId="0" applyNumberFormat="1" applyFont="1" applyFill="1" applyBorder="1" applyAlignment="1">
      <alignment horizontal="left" wrapText="1"/>
    </xf>
    <xf numFmtId="0" fontId="24" fillId="0" borderId="32" xfId="0" applyFont="1" applyFill="1" applyBorder="1" applyAlignment="1">
      <alignment wrapText="1"/>
    </xf>
    <xf numFmtId="3" fontId="24" fillId="0" borderId="32" xfId="0" applyNumberFormat="1" applyFont="1" applyFill="1" applyBorder="1" applyAlignment="1">
      <alignment/>
    </xf>
    <xf numFmtId="0" fontId="25" fillId="0" borderId="32" xfId="0" applyFont="1" applyFill="1" applyBorder="1" applyAlignment="1">
      <alignment horizontal="center" vertical="justify" wrapText="1"/>
    </xf>
    <xf numFmtId="3" fontId="24" fillId="0" borderId="32" xfId="0" applyNumberFormat="1" applyFont="1" applyFill="1" applyBorder="1" applyAlignment="1">
      <alignment horizontal="center"/>
    </xf>
    <xf numFmtId="3" fontId="0" fillId="0" borderId="32" xfId="0" applyNumberFormat="1" applyFont="1" applyFill="1" applyBorder="1" applyAlignment="1">
      <alignment horizontal="left"/>
    </xf>
    <xf numFmtId="0" fontId="6" fillId="0" borderId="32" xfId="0" applyFont="1" applyFill="1" applyBorder="1" applyAlignment="1">
      <alignment/>
    </xf>
    <xf numFmtId="0" fontId="24" fillId="0" borderId="32" xfId="0" applyFont="1" applyFill="1" applyBorder="1" applyAlignment="1">
      <alignment horizontal="left"/>
    </xf>
    <xf numFmtId="49" fontId="24" fillId="0" borderId="32" xfId="0" applyNumberFormat="1" applyFont="1" applyFill="1" applyBorder="1" applyAlignment="1">
      <alignment vertical="top" wrapText="1"/>
    </xf>
    <xf numFmtId="49" fontId="24" fillId="0" borderId="32" xfId="0" applyNumberFormat="1" applyFont="1" applyFill="1" applyBorder="1" applyAlignment="1">
      <alignment horizontal="center" vertical="top" wrapText="1"/>
    </xf>
    <xf numFmtId="2" fontId="24" fillId="0" borderId="32" xfId="0" applyNumberFormat="1" applyFont="1" applyFill="1" applyBorder="1" applyAlignment="1">
      <alignment vertical="top" wrapText="1"/>
    </xf>
    <xf numFmtId="49" fontId="24" fillId="0" borderId="23" xfId="0" applyNumberFormat="1" applyFont="1" applyFill="1" applyBorder="1" applyAlignment="1">
      <alignment horizontal="left"/>
    </xf>
    <xf numFmtId="0" fontId="24" fillId="0" borderId="32" xfId="0" applyFont="1" applyFill="1" applyBorder="1" applyAlignment="1">
      <alignment vertical="top" wrapText="1"/>
    </xf>
    <xf numFmtId="0" fontId="30" fillId="0" borderId="32" xfId="0" applyFont="1" applyFill="1" applyBorder="1" applyAlignment="1">
      <alignment/>
    </xf>
    <xf numFmtId="0" fontId="30" fillId="0" borderId="23" xfId="0" applyFont="1" applyFill="1" applyBorder="1" applyAlignment="1">
      <alignment/>
    </xf>
    <xf numFmtId="49" fontId="0" fillId="0" borderId="32" xfId="0" applyNumberFormat="1" applyFont="1" applyFill="1" applyBorder="1" applyAlignment="1">
      <alignment horizontal="left" wrapText="1"/>
    </xf>
    <xf numFmtId="0" fontId="0" fillId="0" borderId="32" xfId="0" applyFont="1" applyFill="1" applyBorder="1" applyAlignment="1">
      <alignment vertical="top" wrapText="1"/>
    </xf>
    <xf numFmtId="0" fontId="0" fillId="0" borderId="33" xfId="0" applyFont="1" applyFill="1" applyBorder="1" applyAlignment="1">
      <alignment/>
    </xf>
    <xf numFmtId="0" fontId="0" fillId="0" borderId="22" xfId="0" applyFont="1" applyFill="1" applyBorder="1" applyAlignment="1">
      <alignment horizontal="left"/>
    </xf>
    <xf numFmtId="49" fontId="0" fillId="0" borderId="32" xfId="0" applyNumberFormat="1" applyFont="1" applyFill="1" applyBorder="1" applyAlignment="1" quotePrefix="1">
      <alignment horizontal="center"/>
    </xf>
    <xf numFmtId="0" fontId="0" fillId="0" borderId="32" xfId="0" applyFont="1" applyFill="1" applyBorder="1" applyAlignment="1">
      <alignment horizontal="center"/>
    </xf>
    <xf numFmtId="0" fontId="0" fillId="0" borderId="32" xfId="0" applyFont="1" applyFill="1" applyBorder="1" applyAlignment="1">
      <alignment horizontal="left" wrapText="1"/>
    </xf>
    <xf numFmtId="49" fontId="30" fillId="0" borderId="32" xfId="0" applyNumberFormat="1" applyFont="1" applyFill="1" applyBorder="1" applyAlignment="1">
      <alignment horizontal="left" vertical="top"/>
    </xf>
    <xf numFmtId="49" fontId="30" fillId="0" borderId="23" xfId="0" applyNumberFormat="1" applyFont="1" applyFill="1" applyBorder="1" applyAlignment="1">
      <alignment horizontal="left" vertical="top"/>
    </xf>
    <xf numFmtId="0" fontId="0" fillId="0" borderId="32" xfId="0" applyFont="1" applyFill="1" applyBorder="1" applyAlignment="1">
      <alignment vertical="center" wrapText="1"/>
    </xf>
    <xf numFmtId="0" fontId="0" fillId="0" borderId="32" xfId="0" applyFont="1" applyFill="1" applyBorder="1" applyAlignment="1">
      <alignment horizontal="left" vertical="top"/>
    </xf>
    <xf numFmtId="0" fontId="24" fillId="0" borderId="32" xfId="0" applyFont="1" applyFill="1" applyBorder="1" applyAlignment="1">
      <alignment vertical="top"/>
    </xf>
    <xf numFmtId="0" fontId="0" fillId="0" borderId="32" xfId="0" applyFont="1" applyFill="1" applyBorder="1" applyAlignment="1">
      <alignment horizontal="center" vertical="top"/>
    </xf>
    <xf numFmtId="3" fontId="6" fillId="0" borderId="32" xfId="0" applyNumberFormat="1" applyFont="1" applyFill="1" applyBorder="1" applyAlignment="1">
      <alignment/>
    </xf>
    <xf numFmtId="0" fontId="0" fillId="0" borderId="0" xfId="0" applyFont="1" applyFill="1" applyBorder="1" applyAlignment="1">
      <alignment horizontal="center" vertical="top"/>
    </xf>
    <xf numFmtId="49" fontId="24" fillId="0" borderId="23" xfId="0" applyNumberFormat="1" applyFont="1" applyFill="1" applyBorder="1" applyAlignment="1">
      <alignment vertical="top" wrapText="1"/>
    </xf>
    <xf numFmtId="0" fontId="6" fillId="0" borderId="0" xfId="0" applyFont="1" applyFill="1" applyBorder="1" applyAlignment="1">
      <alignment/>
    </xf>
    <xf numFmtId="0" fontId="0" fillId="0" borderId="32" xfId="0" applyFont="1" applyFill="1" applyBorder="1" applyAlignment="1">
      <alignment horizontal="left" vertical="center"/>
    </xf>
    <xf numFmtId="0" fontId="24" fillId="0" borderId="32" xfId="0" applyFont="1" applyFill="1" applyBorder="1" applyAlignment="1">
      <alignment horizontal="left" vertical="center"/>
    </xf>
    <xf numFmtId="0" fontId="0" fillId="0" borderId="32" xfId="0" applyFont="1" applyFill="1" applyBorder="1" applyAlignment="1">
      <alignment horizontal="left" vertical="justify" wrapText="1"/>
    </xf>
    <xf numFmtId="0" fontId="0" fillId="0" borderId="32" xfId="0" applyFont="1" applyFill="1" applyBorder="1" applyAlignment="1">
      <alignment horizontal="left" vertical="center" wrapText="1"/>
    </xf>
    <xf numFmtId="0" fontId="0" fillId="0" borderId="22" xfId="0" applyFont="1" applyFill="1" applyBorder="1" applyAlignment="1">
      <alignment horizontal="left" vertical="center"/>
    </xf>
    <xf numFmtId="49" fontId="24" fillId="0" borderId="34" xfId="0" applyNumberFormat="1" applyFont="1" applyFill="1" applyBorder="1" applyAlignment="1">
      <alignment horizontal="center"/>
    </xf>
    <xf numFmtId="49" fontId="0" fillId="0" borderId="34" xfId="0" applyNumberFormat="1" applyFont="1" applyFill="1" applyBorder="1" applyAlignment="1">
      <alignment horizontal="center"/>
    </xf>
    <xf numFmtId="0" fontId="0" fillId="0" borderId="32" xfId="0" applyNumberFormat="1" applyFont="1" applyFill="1" applyBorder="1" applyAlignment="1">
      <alignment wrapText="1"/>
    </xf>
    <xf numFmtId="0" fontId="24" fillId="0" borderId="32" xfId="0" applyFont="1" applyFill="1" applyBorder="1" applyAlignment="1">
      <alignment vertical="center" wrapText="1"/>
    </xf>
    <xf numFmtId="0" fontId="24" fillId="0" borderId="32" xfId="0" applyFont="1" applyFill="1" applyBorder="1" applyAlignment="1">
      <alignment horizontal="center"/>
    </xf>
    <xf numFmtId="49" fontId="24" fillId="0" borderId="23" xfId="0" applyNumberFormat="1" applyFont="1" applyFill="1" applyBorder="1" applyAlignment="1" quotePrefix="1">
      <alignment horizontal="left" vertical="top"/>
    </xf>
    <xf numFmtId="3" fontId="0" fillId="0" borderId="32" xfId="0" applyNumberFormat="1" applyFont="1" applyFill="1" applyBorder="1" applyAlignment="1">
      <alignment horizontal="left" vertical="top"/>
    </xf>
    <xf numFmtId="3" fontId="0" fillId="0" borderId="32" xfId="0" applyNumberFormat="1" applyFont="1" applyFill="1" applyBorder="1" applyAlignment="1">
      <alignment horizontal="right" vertical="top"/>
    </xf>
    <xf numFmtId="49" fontId="30" fillId="0" borderId="23" xfId="0" applyNumberFormat="1" applyFont="1" applyFill="1" applyBorder="1" applyAlignment="1" quotePrefix="1">
      <alignment horizontal="left" vertical="top"/>
    </xf>
    <xf numFmtId="3" fontId="31" fillId="0" borderId="32" xfId="0" applyNumberFormat="1" applyFont="1" applyFill="1" applyBorder="1" applyAlignment="1">
      <alignment horizontal="left" vertical="top"/>
    </xf>
    <xf numFmtId="49" fontId="0" fillId="0" borderId="32" xfId="0" applyNumberFormat="1" applyFont="1" applyFill="1" applyBorder="1" applyAlignment="1">
      <alignment vertical="top"/>
    </xf>
    <xf numFmtId="49" fontId="24" fillId="0" borderId="22" xfId="0" applyNumberFormat="1" applyFont="1" applyFill="1" applyBorder="1" applyAlignment="1">
      <alignment horizontal="left" vertical="top"/>
    </xf>
    <xf numFmtId="49" fontId="24" fillId="0" borderId="33" xfId="0" applyNumberFormat="1" applyFont="1" applyFill="1" applyBorder="1" applyAlignment="1">
      <alignment horizontal="left" vertical="top"/>
    </xf>
    <xf numFmtId="49" fontId="24" fillId="0" borderId="32" xfId="0" applyNumberFormat="1" applyFont="1" applyFill="1" applyBorder="1" applyAlignment="1">
      <alignment vertical="top"/>
    </xf>
    <xf numFmtId="0" fontId="24" fillId="0" borderId="32" xfId="0" applyFont="1" applyFill="1" applyBorder="1" applyAlignment="1">
      <alignment horizontal="left" wrapText="1"/>
    </xf>
    <xf numFmtId="0" fontId="24" fillId="0" borderId="32" xfId="0" applyFont="1" applyFill="1" applyBorder="1" applyAlignment="1" quotePrefix="1">
      <alignment horizontal="left" vertical="top"/>
    </xf>
    <xf numFmtId="49" fontId="24" fillId="0" borderId="32" xfId="0" applyNumberFormat="1" applyFont="1" applyFill="1" applyBorder="1" applyAlignment="1">
      <alignment vertical="center"/>
    </xf>
    <xf numFmtId="0" fontId="24" fillId="0" borderId="21" xfId="0" applyFont="1" applyFill="1" applyBorder="1" applyAlignment="1">
      <alignment wrapText="1"/>
    </xf>
    <xf numFmtId="0" fontId="24" fillId="0" borderId="33" xfId="0" applyFont="1" applyFill="1" applyBorder="1" applyAlignment="1">
      <alignment/>
    </xf>
    <xf numFmtId="0" fontId="24" fillId="0" borderId="32" xfId="0" applyNumberFormat="1" applyFont="1" applyFill="1" applyBorder="1" applyAlignment="1">
      <alignment horizontal="center"/>
    </xf>
    <xf numFmtId="0" fontId="24" fillId="0" borderId="35" xfId="0" applyFont="1" applyFill="1" applyBorder="1" applyAlignment="1">
      <alignment/>
    </xf>
    <xf numFmtId="0" fontId="24" fillId="0" borderId="36" xfId="0" applyFont="1" applyFill="1" applyBorder="1" applyAlignment="1">
      <alignment/>
    </xf>
    <xf numFmtId="0" fontId="24" fillId="0" borderId="36" xfId="0" applyNumberFormat="1" applyFont="1" applyFill="1" applyBorder="1" applyAlignment="1">
      <alignment horizontal="center"/>
    </xf>
    <xf numFmtId="3" fontId="0" fillId="0" borderId="36" xfId="0" applyNumberFormat="1" applyFont="1" applyFill="1" applyBorder="1" applyAlignment="1">
      <alignment/>
    </xf>
    <xf numFmtId="0" fontId="0" fillId="0" borderId="0" xfId="0" applyFont="1" applyFill="1" applyBorder="1" applyAlignment="1">
      <alignment/>
    </xf>
    <xf numFmtId="0" fontId="0" fillId="0" borderId="0" xfId="52" applyFont="1" applyFill="1">
      <alignment/>
      <protection/>
    </xf>
    <xf numFmtId="1" fontId="0" fillId="0" borderId="0" xfId="52" applyNumberFormat="1" applyFont="1" applyFill="1">
      <alignment/>
      <protection/>
    </xf>
    <xf numFmtId="0" fontId="0" fillId="0" borderId="0" xfId="52" applyFont="1" applyFill="1" applyBorder="1" applyAlignment="1">
      <alignment vertical="top" wrapText="1"/>
      <protection/>
    </xf>
    <xf numFmtId="0" fontId="0" fillId="0" borderId="0" xfId="0" applyFont="1" applyFill="1" applyBorder="1" applyAlignment="1">
      <alignment vertical="top" wrapText="1"/>
    </xf>
    <xf numFmtId="0" fontId="24" fillId="0" borderId="0" xfId="52" applyFont="1" applyFill="1" applyBorder="1" applyAlignment="1">
      <alignment vertical="top" wrapText="1"/>
      <protection/>
    </xf>
    <xf numFmtId="0" fontId="24" fillId="0" borderId="0" xfId="0" applyFont="1" applyFill="1" applyBorder="1" applyAlignment="1">
      <alignment vertical="top" wrapText="1"/>
    </xf>
    <xf numFmtId="0" fontId="0" fillId="0" borderId="0" xfId="0" applyFont="1" applyFill="1" applyBorder="1" applyAlignment="1">
      <alignment horizontal="center"/>
    </xf>
    <xf numFmtId="0" fontId="9" fillId="0" borderId="0" xfId="0" applyFont="1" applyFill="1" applyAlignment="1">
      <alignment/>
    </xf>
    <xf numFmtId="0" fontId="26" fillId="0" borderId="0" xfId="0" applyFont="1" applyFill="1" applyAlignment="1">
      <alignment/>
    </xf>
    <xf numFmtId="3" fontId="24" fillId="0" borderId="32" xfId="0" applyNumberFormat="1" applyFont="1" applyFill="1" applyBorder="1" applyAlignment="1">
      <alignment horizontal="center" vertical="center" wrapText="1"/>
    </xf>
    <xf numFmtId="0" fontId="24" fillId="0" borderId="10" xfId="0" applyFont="1" applyFill="1" applyBorder="1" applyAlignment="1">
      <alignment horizontal="center" vertical="top" wrapText="1"/>
    </xf>
    <xf numFmtId="0" fontId="11" fillId="33" borderId="0" xfId="0" applyFont="1" applyFill="1" applyAlignment="1">
      <alignment horizontal="center" vertical="center"/>
    </xf>
    <xf numFmtId="0" fontId="9" fillId="0" borderId="0" xfId="0" applyFont="1" applyFill="1" applyAlignment="1">
      <alignment horizontal="center"/>
    </xf>
    <xf numFmtId="0" fontId="9" fillId="0" borderId="0" xfId="0" applyFont="1" applyAlignment="1">
      <alignment horizontal="center"/>
    </xf>
    <xf numFmtId="0" fontId="24" fillId="0" borderId="13" xfId="0" applyNumberFormat="1" applyFont="1" applyFill="1" applyBorder="1" applyAlignment="1">
      <alignment horizontal="center" vertical="top"/>
    </xf>
    <xf numFmtId="0" fontId="24" fillId="0" borderId="37" xfId="0" applyNumberFormat="1" applyFont="1" applyFill="1" applyBorder="1" applyAlignment="1">
      <alignment horizontal="center" vertical="top"/>
    </xf>
    <xf numFmtId="0" fontId="24" fillId="0" borderId="14" xfId="0" applyNumberFormat="1" applyFont="1" applyFill="1" applyBorder="1" applyAlignment="1">
      <alignment horizontal="center" vertical="top"/>
    </xf>
    <xf numFmtId="0" fontId="24" fillId="0" borderId="38" xfId="0" applyNumberFormat="1" applyFont="1" applyFill="1" applyBorder="1" applyAlignment="1">
      <alignment horizontal="center" vertical="center" wrapText="1"/>
    </xf>
    <xf numFmtId="0" fontId="24" fillId="0" borderId="39" xfId="0" applyNumberFormat="1" applyFont="1" applyFill="1" applyBorder="1" applyAlignment="1">
      <alignment horizontal="center" vertical="center" wrapText="1"/>
    </xf>
    <xf numFmtId="0" fontId="24" fillId="0" borderId="40" xfId="0" applyNumberFormat="1" applyFont="1" applyFill="1" applyBorder="1" applyAlignment="1">
      <alignment horizontal="center" vertical="center" wrapText="1"/>
    </xf>
    <xf numFmtId="0" fontId="24" fillId="0" borderId="23" xfId="0" applyNumberFormat="1" applyFont="1" applyFill="1" applyBorder="1" applyAlignment="1">
      <alignment horizontal="center" vertical="center" wrapText="1"/>
    </xf>
    <xf numFmtId="0" fontId="24" fillId="0" borderId="32" xfId="0" applyNumberFormat="1" applyFont="1" applyFill="1" applyBorder="1" applyAlignment="1">
      <alignment horizontal="center" vertical="center" wrapText="1"/>
    </xf>
    <xf numFmtId="0" fontId="24" fillId="0" borderId="24" xfId="0" applyNumberFormat="1" applyFont="1" applyFill="1" applyBorder="1" applyAlignment="1">
      <alignment horizontal="center" vertical="center" wrapText="1"/>
    </xf>
    <xf numFmtId="0" fontId="29" fillId="0" borderId="0" xfId="0" applyFont="1" applyFill="1" applyBorder="1" applyAlignment="1">
      <alignment horizontal="left"/>
    </xf>
    <xf numFmtId="0" fontId="29" fillId="0" borderId="41" xfId="0" applyFont="1" applyFill="1" applyBorder="1" applyAlignment="1">
      <alignment horizontal="left"/>
    </xf>
    <xf numFmtId="0" fontId="24" fillId="0" borderId="42" xfId="0" applyFont="1" applyFill="1" applyBorder="1" applyAlignment="1">
      <alignment horizontal="center" vertical="top" wrapText="1"/>
    </xf>
    <xf numFmtId="0" fontId="24" fillId="0" borderId="43" xfId="0" applyFont="1" applyFill="1" applyBorder="1" applyAlignment="1">
      <alignment horizontal="center" vertical="top" wrapText="1"/>
    </xf>
    <xf numFmtId="0" fontId="8" fillId="0" borderId="44"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22" xfId="0" applyFont="1" applyFill="1" applyBorder="1" applyAlignment="1">
      <alignment horizontal="left" vertical="top" wrapText="1"/>
    </xf>
    <xf numFmtId="0" fontId="24" fillId="0" borderId="33" xfId="0" applyFont="1" applyFill="1" applyBorder="1" applyAlignment="1">
      <alignment horizontal="left" vertical="top" wrapText="1"/>
    </xf>
    <xf numFmtId="0" fontId="24" fillId="0" borderId="21" xfId="0" applyFont="1" applyFill="1" applyBorder="1" applyAlignment="1">
      <alignment horizontal="left" vertical="top" wrapText="1"/>
    </xf>
    <xf numFmtId="0" fontId="24" fillId="0" borderId="32" xfId="0" applyFont="1" applyFill="1" applyBorder="1" applyAlignment="1">
      <alignment horizontal="justify" vertical="justify" wrapText="1"/>
    </xf>
    <xf numFmtId="0" fontId="0" fillId="0" borderId="32" xfId="0" applyFont="1" applyFill="1" applyBorder="1" applyAlignment="1">
      <alignment horizontal="justify" vertical="justify"/>
    </xf>
    <xf numFmtId="49" fontId="24" fillId="0" borderId="23" xfId="0" applyNumberFormat="1" applyFont="1" applyFill="1" applyBorder="1" applyAlignment="1">
      <alignment horizontal="left" vertical="top"/>
    </xf>
    <xf numFmtId="49" fontId="24" fillId="0" borderId="32" xfId="0" applyNumberFormat="1" applyFont="1" applyFill="1" applyBorder="1" applyAlignment="1">
      <alignment horizontal="left" vertical="top"/>
    </xf>
    <xf numFmtId="49" fontId="24" fillId="0" borderId="23" xfId="0" applyNumberFormat="1" applyFont="1" applyFill="1" applyBorder="1" applyAlignment="1">
      <alignment horizontal="left"/>
    </xf>
    <xf numFmtId="49" fontId="24" fillId="0" borderId="32" xfId="0" applyNumberFormat="1" applyFont="1" applyFill="1" applyBorder="1" applyAlignment="1">
      <alignment horizontal="left"/>
    </xf>
    <xf numFmtId="0" fontId="9" fillId="0" borderId="48" xfId="0" applyNumberFormat="1" applyFont="1" applyFill="1" applyBorder="1" applyAlignment="1">
      <alignment horizontal="left" vertical="top"/>
    </xf>
    <xf numFmtId="0" fontId="9" fillId="0" borderId="49" xfId="0" applyNumberFormat="1" applyFont="1" applyFill="1" applyBorder="1" applyAlignment="1">
      <alignment horizontal="left" vertical="top"/>
    </xf>
    <xf numFmtId="0" fontId="24" fillId="0" borderId="23" xfId="0" applyFont="1" applyFill="1" applyBorder="1" applyAlignment="1">
      <alignment horizontal="left" vertical="center" wrapText="1"/>
    </xf>
    <xf numFmtId="0" fontId="24" fillId="0" borderId="32" xfId="0" applyFont="1" applyFill="1" applyBorder="1" applyAlignment="1">
      <alignment horizontal="left" vertical="center" wrapText="1"/>
    </xf>
    <xf numFmtId="0" fontId="24" fillId="0" borderId="23" xfId="0" applyFont="1" applyFill="1" applyBorder="1" applyAlignment="1">
      <alignment horizontal="left" vertical="top" wrapText="1"/>
    </xf>
    <xf numFmtId="0" fontId="24" fillId="0" borderId="32" xfId="0" applyFont="1" applyFill="1" applyBorder="1" applyAlignment="1">
      <alignment horizontal="left" vertical="top" wrapText="1"/>
    </xf>
    <xf numFmtId="49" fontId="24" fillId="0" borderId="32" xfId="0" applyNumberFormat="1" applyFont="1" applyFill="1" applyBorder="1" applyAlignment="1">
      <alignment horizontal="left" vertical="center" wrapText="1"/>
    </xf>
    <xf numFmtId="49" fontId="24" fillId="0" borderId="34" xfId="0" applyNumberFormat="1" applyFont="1" applyFill="1" applyBorder="1" applyAlignment="1">
      <alignment horizontal="center" vertical="top" wrapText="1"/>
    </xf>
    <xf numFmtId="49" fontId="24" fillId="0" borderId="21" xfId="0" applyNumberFormat="1" applyFont="1" applyFill="1" applyBorder="1" applyAlignment="1">
      <alignment horizontal="center" vertical="top" wrapText="1"/>
    </xf>
    <xf numFmtId="0" fontId="0" fillId="0" borderId="23" xfId="0" applyFont="1" applyFill="1" applyBorder="1" applyAlignment="1">
      <alignment horizontal="center"/>
    </xf>
    <xf numFmtId="0" fontId="0" fillId="0" borderId="32" xfId="0" applyFont="1" applyFill="1" applyBorder="1" applyAlignment="1">
      <alignment horizontal="center"/>
    </xf>
    <xf numFmtId="49" fontId="24" fillId="0" borderId="23" xfId="0" applyNumberFormat="1" applyFont="1" applyFill="1" applyBorder="1" applyAlignment="1">
      <alignment horizontal="center" vertical="top"/>
    </xf>
    <xf numFmtId="49" fontId="24" fillId="0" borderId="32" xfId="0" applyNumberFormat="1" applyFont="1" applyFill="1" applyBorder="1" applyAlignment="1">
      <alignment horizontal="center" vertical="top"/>
    </xf>
    <xf numFmtId="49" fontId="24" fillId="0" borderId="34" xfId="0" applyNumberFormat="1" applyFont="1" applyFill="1" applyBorder="1" applyAlignment="1">
      <alignment horizontal="left" vertical="top"/>
    </xf>
    <xf numFmtId="49" fontId="24" fillId="0" borderId="21" xfId="0" applyNumberFormat="1" applyFont="1" applyFill="1" applyBorder="1" applyAlignment="1">
      <alignment horizontal="left" vertical="top"/>
    </xf>
    <xf numFmtId="49" fontId="24" fillId="0" borderId="22" xfId="0" applyNumberFormat="1" applyFont="1" applyFill="1" applyBorder="1" applyAlignment="1" quotePrefix="1">
      <alignment horizontal="left" vertical="top"/>
    </xf>
    <xf numFmtId="49" fontId="24" fillId="0" borderId="33" xfId="0" applyNumberFormat="1" applyFont="1" applyFill="1" applyBorder="1" applyAlignment="1" quotePrefix="1">
      <alignment horizontal="left" vertical="top"/>
    </xf>
    <xf numFmtId="49" fontId="24" fillId="0" borderId="21" xfId="0" applyNumberFormat="1" applyFont="1" applyFill="1" applyBorder="1" applyAlignment="1" quotePrefix="1">
      <alignment horizontal="left" vertical="top"/>
    </xf>
    <xf numFmtId="49" fontId="24" fillId="0" borderId="22" xfId="0" applyNumberFormat="1" applyFont="1" applyFill="1" applyBorder="1" applyAlignment="1">
      <alignment horizontal="left" vertical="top"/>
    </xf>
    <xf numFmtId="49" fontId="24" fillId="0" borderId="33" xfId="0" applyNumberFormat="1" applyFont="1" applyFill="1" applyBorder="1" applyAlignment="1">
      <alignment horizontal="left" vertical="top"/>
    </xf>
    <xf numFmtId="0" fontId="24" fillId="0" borderId="22" xfId="0" applyFont="1" applyFill="1" applyBorder="1" applyAlignment="1">
      <alignment horizontal="left"/>
    </xf>
    <xf numFmtId="0" fontId="24" fillId="0" borderId="33" xfId="0" applyFont="1" applyFill="1" applyBorder="1" applyAlignment="1">
      <alignment horizontal="left"/>
    </xf>
    <xf numFmtId="0" fontId="24" fillId="0" borderId="21" xfId="0" applyFont="1" applyFill="1" applyBorder="1" applyAlignment="1">
      <alignment horizontal="left"/>
    </xf>
    <xf numFmtId="49" fontId="24" fillId="0" borderId="23" xfId="0" applyNumberFormat="1" applyFont="1" applyFill="1" applyBorder="1" applyAlignment="1">
      <alignment horizontal="left" vertical="center" wrapText="1"/>
    </xf>
    <xf numFmtId="49" fontId="9" fillId="0" borderId="0" xfId="0" applyNumberFormat="1" applyFont="1" applyAlignment="1">
      <alignment/>
    </xf>
    <xf numFmtId="49" fontId="26" fillId="0" borderId="0" xfId="0" applyNumberFormat="1" applyFont="1" applyAlignment="1">
      <alignment/>
    </xf>
    <xf numFmtId="49" fontId="26" fillId="0" borderId="0" xfId="0" applyNumberFormat="1" applyFont="1" applyAlignment="1">
      <alignment horizontal="center"/>
    </xf>
    <xf numFmtId="0" fontId="9" fillId="0" borderId="0" xfId="0" applyFont="1" applyAlignment="1">
      <alignment/>
    </xf>
    <xf numFmtId="0" fontId="26" fillId="0" borderId="0" xfId="0" applyFont="1" applyAlignment="1">
      <alignment/>
    </xf>
    <xf numFmtId="0" fontId="9" fillId="0" borderId="0" xfId="0" applyFont="1" applyAlignment="1">
      <alignment horizontal="right"/>
    </xf>
    <xf numFmtId="49" fontId="9" fillId="0" borderId="50" xfId="0" applyNumberFormat="1" applyFont="1" applyBorder="1" applyAlignment="1">
      <alignment horizontal="center" vertical="center" wrapText="1"/>
    </xf>
    <xf numFmtId="49" fontId="9" fillId="0" borderId="32" xfId="0" applyNumberFormat="1" applyFont="1" applyBorder="1" applyAlignment="1">
      <alignment horizontal="center" vertical="center" wrapText="1"/>
    </xf>
    <xf numFmtId="0" fontId="27" fillId="0" borderId="32" xfId="0" applyFont="1" applyBorder="1" applyAlignment="1">
      <alignment horizontal="center"/>
    </xf>
    <xf numFmtId="49" fontId="9" fillId="0" borderId="34" xfId="0" applyNumberFormat="1" applyFont="1" applyFill="1" applyBorder="1" applyAlignment="1">
      <alignment/>
    </xf>
    <xf numFmtId="49" fontId="9" fillId="0" borderId="33" xfId="0" applyNumberFormat="1" applyFont="1" applyFill="1" applyBorder="1" applyAlignment="1">
      <alignment/>
    </xf>
    <xf numFmtId="49" fontId="9" fillId="0" borderId="21" xfId="0" applyNumberFormat="1" applyFont="1" applyFill="1" applyBorder="1" applyAlignment="1">
      <alignment/>
    </xf>
    <xf numFmtId="3" fontId="26" fillId="0" borderId="16" xfId="0" applyNumberFormat="1" applyFont="1" applyFill="1" applyBorder="1" applyAlignment="1">
      <alignment horizontal="center"/>
    </xf>
    <xf numFmtId="0" fontId="26" fillId="0" borderId="32" xfId="0" applyFont="1" applyBorder="1" applyAlignment="1">
      <alignment/>
    </xf>
    <xf numFmtId="49" fontId="11" fillId="0" borderId="34" xfId="0" applyNumberFormat="1" applyFont="1" applyFill="1" applyBorder="1" applyAlignment="1">
      <alignment/>
    </xf>
    <xf numFmtId="49" fontId="11" fillId="0" borderId="33" xfId="0" applyNumberFormat="1" applyFont="1" applyFill="1" applyBorder="1" applyAlignment="1">
      <alignment/>
    </xf>
    <xf numFmtId="49" fontId="11" fillId="0" borderId="21" xfId="0" applyNumberFormat="1" applyFont="1" applyFill="1" applyBorder="1" applyAlignment="1">
      <alignment/>
    </xf>
    <xf numFmtId="3" fontId="11" fillId="0" borderId="21" xfId="0" applyNumberFormat="1" applyFont="1" applyFill="1" applyBorder="1" applyAlignment="1">
      <alignment horizontal="center"/>
    </xf>
    <xf numFmtId="3" fontId="11" fillId="0" borderId="31" xfId="0" applyNumberFormat="1" applyFont="1" applyFill="1" applyBorder="1" applyAlignment="1">
      <alignment/>
    </xf>
    <xf numFmtId="49" fontId="26" fillId="0" borderId="51" xfId="0" applyNumberFormat="1" applyFont="1" applyFill="1" applyBorder="1" applyAlignment="1">
      <alignment/>
    </xf>
    <xf numFmtId="49" fontId="26" fillId="0" borderId="0" xfId="0" applyNumberFormat="1" applyFont="1" applyFill="1" applyBorder="1" applyAlignment="1">
      <alignment/>
    </xf>
    <xf numFmtId="3" fontId="26" fillId="0" borderId="32" xfId="0" applyNumberFormat="1" applyFont="1" applyFill="1" applyBorder="1" applyAlignment="1">
      <alignment horizontal="center"/>
    </xf>
    <xf numFmtId="3" fontId="9" fillId="0" borderId="32" xfId="0" applyNumberFormat="1" applyFont="1" applyFill="1" applyBorder="1" applyAlignment="1">
      <alignment/>
    </xf>
    <xf numFmtId="3" fontId="9" fillId="0" borderId="21" xfId="0" applyNumberFormat="1" applyFont="1" applyFill="1" applyBorder="1" applyAlignment="1">
      <alignment horizontal="center"/>
    </xf>
    <xf numFmtId="49" fontId="9" fillId="34" borderId="34" xfId="0" applyNumberFormat="1" applyFont="1" applyFill="1" applyBorder="1" applyAlignment="1">
      <alignment/>
    </xf>
    <xf numFmtId="49" fontId="9" fillId="34" borderId="33" xfId="0" applyNumberFormat="1" applyFont="1" applyFill="1" applyBorder="1" applyAlignment="1">
      <alignment/>
    </xf>
    <xf numFmtId="49" fontId="9" fillId="34" borderId="21" xfId="0" applyNumberFormat="1" applyFont="1" applyFill="1" applyBorder="1" applyAlignment="1">
      <alignment/>
    </xf>
    <xf numFmtId="3" fontId="9" fillId="34" borderId="21" xfId="0" applyNumberFormat="1" applyFont="1" applyFill="1" applyBorder="1" applyAlignment="1">
      <alignment horizontal="center"/>
    </xf>
    <xf numFmtId="3" fontId="9" fillId="34" borderId="32" xfId="0" applyNumberFormat="1" applyFont="1" applyFill="1" applyBorder="1" applyAlignment="1">
      <alignment/>
    </xf>
    <xf numFmtId="49" fontId="26" fillId="0" borderId="34" xfId="0" applyNumberFormat="1" applyFont="1" applyFill="1" applyBorder="1" applyAlignment="1">
      <alignment/>
    </xf>
    <xf numFmtId="4" fontId="9" fillId="0" borderId="21" xfId="0" applyNumberFormat="1" applyFont="1" applyFill="1" applyBorder="1" applyAlignment="1">
      <alignment horizontal="center"/>
    </xf>
    <xf numFmtId="3" fontId="0" fillId="0" borderId="0" xfId="0" applyNumberFormat="1" applyAlignment="1">
      <alignment/>
    </xf>
    <xf numFmtId="49" fontId="26" fillId="0" borderId="21" xfId="0" applyNumberFormat="1" applyFont="1" applyFill="1" applyBorder="1" applyAlignment="1">
      <alignment/>
    </xf>
    <xf numFmtId="4" fontId="26" fillId="0" borderId="21" xfId="0" applyNumberFormat="1" applyFont="1" applyFill="1" applyBorder="1" applyAlignment="1">
      <alignment horizontal="center"/>
    </xf>
    <xf numFmtId="3" fontId="26" fillId="0" borderId="32" xfId="0" applyNumberFormat="1" applyFont="1" applyFill="1" applyBorder="1" applyAlignment="1" quotePrefix="1">
      <alignment/>
    </xf>
    <xf numFmtId="3" fontId="26" fillId="0" borderId="0" xfId="0" applyNumberFormat="1" applyFont="1" applyAlignment="1">
      <alignment/>
    </xf>
    <xf numFmtId="3" fontId="9" fillId="0" borderId="0" xfId="0" applyNumberFormat="1" applyFont="1" applyAlignment="1">
      <alignment/>
    </xf>
    <xf numFmtId="49" fontId="26" fillId="0" borderId="33" xfId="0" applyNumberFormat="1" applyFont="1" applyFill="1" applyBorder="1" applyAlignment="1">
      <alignment/>
    </xf>
    <xf numFmtId="0" fontId="26" fillId="0" borderId="32" xfId="0" applyFont="1" applyFill="1" applyBorder="1" applyAlignment="1">
      <alignment/>
    </xf>
    <xf numFmtId="49" fontId="9" fillId="0" borderId="33" xfId="0" applyNumberFormat="1" applyFont="1" applyFill="1" applyBorder="1" applyAlignment="1">
      <alignment/>
    </xf>
    <xf numFmtId="4" fontId="9" fillId="0" borderId="21" xfId="0" applyNumberFormat="1" applyFont="1" applyFill="1" applyBorder="1" applyAlignment="1">
      <alignment horizontal="center"/>
    </xf>
    <xf numFmtId="3" fontId="26" fillId="0" borderId="21" xfId="0" applyNumberFormat="1" applyFont="1" applyFill="1" applyBorder="1" applyAlignment="1">
      <alignment horizontal="center"/>
    </xf>
    <xf numFmtId="3" fontId="26" fillId="0" borderId="32" xfId="0" applyNumberFormat="1" applyFont="1" applyFill="1" applyBorder="1" applyAlignment="1">
      <alignment/>
    </xf>
    <xf numFmtId="0" fontId="7" fillId="0" borderId="0" xfId="0" applyFont="1" applyAlignment="1">
      <alignment/>
    </xf>
    <xf numFmtId="49" fontId="26" fillId="0" borderId="33" xfId="0" applyNumberFormat="1" applyFont="1" applyFill="1" applyBorder="1" applyAlignment="1">
      <alignment/>
    </xf>
    <xf numFmtId="49" fontId="26" fillId="0" borderId="21" xfId="0" applyNumberFormat="1" applyFont="1" applyFill="1" applyBorder="1" applyAlignment="1">
      <alignment/>
    </xf>
    <xf numFmtId="49" fontId="26" fillId="0" borderId="33" xfId="0" applyNumberFormat="1" applyFont="1" applyFill="1" applyBorder="1" applyAlignment="1">
      <alignment wrapText="1"/>
    </xf>
    <xf numFmtId="49" fontId="26" fillId="0" borderId="21" xfId="0" applyNumberFormat="1" applyFont="1" applyFill="1" applyBorder="1" applyAlignment="1">
      <alignment wrapText="1"/>
    </xf>
    <xf numFmtId="49" fontId="26" fillId="0" borderId="33" xfId="0" applyNumberFormat="1" applyFont="1" applyFill="1" applyBorder="1" applyAlignment="1">
      <alignment/>
    </xf>
    <xf numFmtId="49" fontId="26" fillId="0" borderId="21" xfId="0" applyNumberFormat="1" applyFont="1" applyFill="1" applyBorder="1" applyAlignment="1">
      <alignment/>
    </xf>
    <xf numFmtId="3" fontId="9" fillId="0" borderId="0" xfId="0" applyNumberFormat="1" applyFont="1" applyAlignment="1">
      <alignment/>
    </xf>
    <xf numFmtId="49" fontId="9" fillId="0" borderId="21" xfId="0" applyNumberFormat="1" applyFont="1" applyFill="1" applyBorder="1" applyAlignment="1">
      <alignment/>
    </xf>
    <xf numFmtId="3" fontId="9" fillId="0" borderId="32" xfId="0" applyNumberFormat="1" applyFont="1" applyFill="1" applyBorder="1" applyAlignment="1" quotePrefix="1">
      <alignment/>
    </xf>
    <xf numFmtId="49" fontId="26" fillId="0" borderId="34" xfId="0" applyNumberFormat="1" applyFont="1" applyBorder="1" applyAlignment="1">
      <alignment/>
    </xf>
    <xf numFmtId="49" fontId="26" fillId="0" borderId="33" xfId="0" applyNumberFormat="1" applyFont="1" applyBorder="1" applyAlignment="1">
      <alignment/>
    </xf>
    <xf numFmtId="49" fontId="9" fillId="0" borderId="21" xfId="0" applyNumberFormat="1" applyFont="1" applyBorder="1" applyAlignment="1">
      <alignment/>
    </xf>
    <xf numFmtId="4" fontId="26" fillId="33" borderId="21" xfId="0" applyNumberFormat="1" applyFont="1" applyFill="1" applyBorder="1" applyAlignment="1">
      <alignment horizontal="center"/>
    </xf>
    <xf numFmtId="3" fontId="26" fillId="0" borderId="32" xfId="0" applyNumberFormat="1" applyFont="1" applyBorder="1" applyAlignment="1" quotePrefix="1">
      <alignment/>
    </xf>
    <xf numFmtId="49" fontId="9" fillId="0" borderId="33" xfId="0" applyNumberFormat="1" applyFont="1" applyFill="1" applyBorder="1" applyAlignment="1">
      <alignment wrapText="1"/>
    </xf>
    <xf numFmtId="49" fontId="9" fillId="0" borderId="21" xfId="0" applyNumberFormat="1" applyFont="1" applyFill="1" applyBorder="1" applyAlignment="1">
      <alignment wrapText="1"/>
    </xf>
    <xf numFmtId="49" fontId="9" fillId="0" borderId="33" xfId="0" applyNumberFormat="1" applyFont="1" applyFill="1" applyBorder="1" applyAlignment="1">
      <alignment wrapText="1"/>
    </xf>
    <xf numFmtId="49" fontId="26" fillId="0" borderId="21" xfId="0" applyNumberFormat="1" applyFont="1" applyFill="1" applyBorder="1" applyAlignment="1">
      <alignment wrapText="1"/>
    </xf>
    <xf numFmtId="49" fontId="26" fillId="0" borderId="33" xfId="0" applyNumberFormat="1" applyFont="1" applyFill="1" applyBorder="1" applyAlignment="1">
      <alignment wrapText="1"/>
    </xf>
    <xf numFmtId="0" fontId="9" fillId="0" borderId="21" xfId="0" applyFont="1" applyFill="1" applyBorder="1" applyAlignment="1">
      <alignment/>
    </xf>
    <xf numFmtId="4" fontId="9" fillId="0" borderId="32" xfId="0" applyNumberFormat="1" applyFont="1" applyFill="1" applyBorder="1" applyAlignment="1">
      <alignment horizontal="center"/>
    </xf>
    <xf numFmtId="49" fontId="9" fillId="0" borderId="0" xfId="0" applyNumberFormat="1" applyFont="1" applyFill="1" applyBorder="1" applyAlignment="1">
      <alignment/>
    </xf>
    <xf numFmtId="0" fontId="9" fillId="0" borderId="0" xfId="0" applyFont="1" applyFill="1" applyAlignment="1">
      <alignment/>
    </xf>
    <xf numFmtId="4" fontId="9" fillId="0" borderId="50" xfId="0" applyNumberFormat="1" applyFont="1" applyFill="1" applyBorder="1" applyAlignment="1">
      <alignment horizontal="center"/>
    </xf>
    <xf numFmtId="0" fontId="9" fillId="0" borderId="33" xfId="0" applyFont="1" applyFill="1" applyBorder="1" applyAlignment="1">
      <alignment/>
    </xf>
    <xf numFmtId="4" fontId="26" fillId="0" borderId="32" xfId="0" applyNumberFormat="1" applyFont="1" applyFill="1" applyBorder="1" applyAlignment="1">
      <alignment horizontal="center"/>
    </xf>
    <xf numFmtId="49" fontId="49" fillId="0" borderId="33" xfId="0" applyNumberFormat="1" applyFont="1" applyFill="1" applyBorder="1" applyAlignment="1">
      <alignment/>
    </xf>
    <xf numFmtId="49" fontId="50" fillId="0" borderId="34" xfId="0" applyNumberFormat="1" applyFont="1" applyFill="1" applyBorder="1" applyAlignment="1">
      <alignment/>
    </xf>
    <xf numFmtId="49" fontId="11" fillId="0" borderId="33" xfId="0" applyNumberFormat="1" applyFont="1" applyFill="1" applyBorder="1" applyAlignment="1">
      <alignment/>
    </xf>
    <xf numFmtId="49" fontId="11" fillId="0" borderId="21" xfId="0" applyNumberFormat="1" applyFont="1" applyFill="1" applyBorder="1" applyAlignment="1">
      <alignment/>
    </xf>
    <xf numFmtId="4" fontId="11" fillId="0" borderId="21" xfId="0" applyNumberFormat="1" applyFont="1" applyFill="1" applyBorder="1" applyAlignment="1">
      <alignment horizontal="center"/>
    </xf>
    <xf numFmtId="3" fontId="9" fillId="0" borderId="32" xfId="0" applyNumberFormat="1" applyFont="1" applyFill="1" applyBorder="1" applyAlignment="1" quotePrefix="1">
      <alignment/>
    </xf>
    <xf numFmtId="49" fontId="12" fillId="0" borderId="33" xfId="0" applyNumberFormat="1" applyFont="1" applyFill="1" applyBorder="1" applyAlignment="1">
      <alignment/>
    </xf>
    <xf numFmtId="49" fontId="12" fillId="0" borderId="21" xfId="0" applyNumberFormat="1" applyFont="1" applyFill="1" applyBorder="1" applyAlignment="1">
      <alignment/>
    </xf>
    <xf numFmtId="3" fontId="12" fillId="0" borderId="21" xfId="0" applyNumberFormat="1" applyFont="1" applyFill="1" applyBorder="1" applyAlignment="1">
      <alignment horizontal="center"/>
    </xf>
    <xf numFmtId="3" fontId="26" fillId="0" borderId="50" xfId="0" applyNumberFormat="1" applyFont="1" applyFill="1" applyBorder="1" applyAlignment="1">
      <alignment/>
    </xf>
    <xf numFmtId="49" fontId="11" fillId="0" borderId="34" xfId="0" applyNumberFormat="1" applyFont="1" applyFill="1" applyBorder="1" applyAlignment="1">
      <alignment/>
    </xf>
    <xf numFmtId="49" fontId="50" fillId="0" borderId="33" xfId="0" applyNumberFormat="1" applyFont="1" applyFill="1" applyBorder="1" applyAlignment="1">
      <alignment/>
    </xf>
    <xf numFmtId="49" fontId="50" fillId="0" borderId="21" xfId="0" applyNumberFormat="1" applyFont="1" applyFill="1" applyBorder="1" applyAlignment="1">
      <alignment/>
    </xf>
    <xf numFmtId="49" fontId="12" fillId="0" borderId="34" xfId="0" applyNumberFormat="1" applyFont="1" applyFill="1" applyBorder="1" applyAlignment="1">
      <alignment/>
    </xf>
    <xf numFmtId="49" fontId="11" fillId="34" borderId="34" xfId="0" applyNumberFormat="1" applyFont="1" applyFill="1" applyBorder="1" applyAlignment="1">
      <alignment horizontal="left"/>
    </xf>
    <xf numFmtId="49" fontId="11" fillId="34" borderId="33" xfId="0" applyNumberFormat="1" applyFont="1" applyFill="1" applyBorder="1" applyAlignment="1">
      <alignment horizontal="left"/>
    </xf>
    <xf numFmtId="49" fontId="11" fillId="34" borderId="21" xfId="0" applyNumberFormat="1" applyFont="1" applyFill="1" applyBorder="1" applyAlignment="1">
      <alignment horizontal="left"/>
    </xf>
    <xf numFmtId="3" fontId="11" fillId="34" borderId="21" xfId="0" applyNumberFormat="1" applyFont="1" applyFill="1" applyBorder="1" applyAlignment="1">
      <alignment horizontal="center"/>
    </xf>
    <xf numFmtId="3" fontId="9" fillId="34" borderId="32" xfId="0" applyNumberFormat="1" applyFont="1" applyFill="1" applyBorder="1" applyAlignment="1" quotePrefix="1">
      <alignment/>
    </xf>
    <xf numFmtId="49" fontId="11" fillId="0" borderId="34" xfId="0" applyNumberFormat="1" applyFont="1" applyFill="1" applyBorder="1" applyAlignment="1">
      <alignment horizontal="left"/>
    </xf>
    <xf numFmtId="49" fontId="11" fillId="0" borderId="33" xfId="0" applyNumberFormat="1" applyFont="1" applyFill="1" applyBorder="1" applyAlignment="1">
      <alignment horizontal="left"/>
    </xf>
    <xf numFmtId="49" fontId="11" fillId="0" borderId="21" xfId="0" applyNumberFormat="1" applyFont="1" applyFill="1" applyBorder="1" applyAlignment="1">
      <alignment horizontal="left"/>
    </xf>
    <xf numFmtId="4" fontId="11" fillId="0" borderId="21" xfId="0" applyNumberFormat="1" applyFont="1" applyFill="1" applyBorder="1" applyAlignment="1">
      <alignment horizontal="center"/>
    </xf>
    <xf numFmtId="49" fontId="12" fillId="0" borderId="34" xfId="0" applyNumberFormat="1" applyFont="1" applyFill="1" applyBorder="1" applyAlignment="1">
      <alignment horizontal="left"/>
    </xf>
    <xf numFmtId="49" fontId="12" fillId="0" borderId="33" xfId="0" applyNumberFormat="1" applyFont="1" applyFill="1" applyBorder="1" applyAlignment="1">
      <alignment horizontal="left"/>
    </xf>
    <xf numFmtId="49" fontId="12" fillId="0" borderId="21" xfId="0" applyNumberFormat="1" applyFont="1" applyFill="1" applyBorder="1" applyAlignment="1">
      <alignment horizontal="left"/>
    </xf>
    <xf numFmtId="49" fontId="12" fillId="0" borderId="34" xfId="0" applyNumberFormat="1" applyFont="1" applyFill="1" applyBorder="1" applyAlignment="1">
      <alignment horizontal="left"/>
    </xf>
    <xf numFmtId="49" fontId="12" fillId="0" borderId="33" xfId="0" applyNumberFormat="1" applyFont="1" applyFill="1" applyBorder="1" applyAlignment="1">
      <alignment horizontal="left"/>
    </xf>
    <xf numFmtId="49" fontId="12" fillId="0" borderId="21" xfId="0" applyNumberFormat="1" applyFont="1" applyFill="1" applyBorder="1" applyAlignment="1">
      <alignment horizontal="left"/>
    </xf>
    <xf numFmtId="49" fontId="11" fillId="0" borderId="34" xfId="0" applyNumberFormat="1" applyFont="1" applyFill="1" applyBorder="1" applyAlignment="1">
      <alignment horizontal="left"/>
    </xf>
    <xf numFmtId="49" fontId="9" fillId="34" borderId="34" xfId="0" applyNumberFormat="1" applyFont="1" applyFill="1" applyBorder="1" applyAlignment="1">
      <alignment/>
    </xf>
    <xf numFmtId="49" fontId="9" fillId="34" borderId="33" xfId="0" applyNumberFormat="1" applyFont="1" applyFill="1" applyBorder="1" applyAlignment="1">
      <alignment/>
    </xf>
    <xf numFmtId="49" fontId="9" fillId="34" borderId="21" xfId="0" applyNumberFormat="1" applyFont="1" applyFill="1" applyBorder="1" applyAlignment="1">
      <alignment/>
    </xf>
    <xf numFmtId="49" fontId="11" fillId="0" borderId="33" xfId="0" applyNumberFormat="1" applyFont="1" applyFill="1" applyBorder="1" applyAlignment="1">
      <alignment/>
    </xf>
    <xf numFmtId="49" fontId="9" fillId="0" borderId="21" xfId="0" applyNumberFormat="1" applyFont="1" applyFill="1" applyBorder="1" applyAlignment="1">
      <alignment/>
    </xf>
    <xf numFmtId="4" fontId="9" fillId="0" borderId="32" xfId="0" applyNumberFormat="1" applyFont="1" applyFill="1" applyBorder="1" applyAlignment="1">
      <alignment horizontal="center"/>
    </xf>
    <xf numFmtId="49" fontId="26" fillId="0" borderId="34" xfId="0" applyNumberFormat="1" applyFont="1" applyFill="1" applyBorder="1" applyAlignment="1">
      <alignment/>
    </xf>
    <xf numFmtId="49" fontId="9" fillId="0" borderId="34" xfId="0" applyNumberFormat="1" applyFont="1" applyFill="1" applyBorder="1" applyAlignment="1">
      <alignment/>
    </xf>
    <xf numFmtId="3" fontId="9" fillId="0" borderId="32" xfId="0" applyNumberFormat="1" applyFont="1" applyFill="1" applyBorder="1" applyAlignment="1">
      <alignment/>
    </xf>
    <xf numFmtId="49" fontId="26" fillId="0" borderId="0" xfId="0" applyNumberFormat="1" applyFont="1" applyFill="1" applyAlignment="1">
      <alignment/>
    </xf>
    <xf numFmtId="49" fontId="26" fillId="0" borderId="0" xfId="0" applyNumberFormat="1" applyFont="1" applyFill="1" applyAlignment="1">
      <alignment horizontal="center"/>
    </xf>
    <xf numFmtId="0" fontId="26" fillId="0" borderId="0" xfId="0" applyFont="1" applyFill="1" applyAlignment="1">
      <alignment/>
    </xf>
    <xf numFmtId="49" fontId="27" fillId="0" borderId="0" xfId="0" applyNumberFormat="1" applyFont="1" applyFill="1" applyAlignment="1">
      <alignment/>
    </xf>
    <xf numFmtId="0" fontId="24" fillId="0" borderId="0" xfId="0" applyFont="1" applyFill="1" applyAlignment="1">
      <alignment/>
    </xf>
    <xf numFmtId="49" fontId="9" fillId="0" borderId="0" xfId="0" applyNumberFormat="1" applyFont="1" applyFill="1" applyAlignment="1">
      <alignment/>
    </xf>
    <xf numFmtId="49" fontId="9" fillId="0" borderId="0" xfId="0" applyNumberFormat="1" applyFont="1" applyFill="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rmal_CFP+ANEXA BILANT" xfId="51"/>
    <cellStyle name="Normal_mach14 si 15" xfId="52"/>
    <cellStyle name="Notă" xfId="53"/>
    <cellStyle name="Percent" xfId="54"/>
    <cellStyle name="Text avertisment" xfId="55"/>
    <cellStyle name="Text explicativ" xfId="56"/>
    <cellStyle name="Titlu" xfId="57"/>
    <cellStyle name="Titlu 1" xfId="58"/>
    <cellStyle name="Titlu 2" xfId="59"/>
    <cellStyle name="Titlu 3" xfId="60"/>
    <cellStyle name="Titlu 4" xfId="61"/>
    <cellStyle name="Total" xfId="62"/>
    <cellStyle name="Verificare celulă"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204</xdr:row>
      <xdr:rowOff>104775</xdr:rowOff>
    </xdr:from>
    <xdr:to>
      <xdr:col>6</xdr:col>
      <xdr:colOff>114300</xdr:colOff>
      <xdr:row>205</xdr:row>
      <xdr:rowOff>76200</xdr:rowOff>
    </xdr:to>
    <xdr:pic>
      <xdr:nvPicPr>
        <xdr:cNvPr id="1" name="TextBox1"/>
        <xdr:cNvPicPr preferRelativeResize="1">
          <a:picLocks noChangeAspect="1"/>
        </xdr:cNvPicPr>
      </xdr:nvPicPr>
      <xdr:blipFill>
        <a:blip r:embed="rId1"/>
        <a:stretch>
          <a:fillRect/>
        </a:stretch>
      </xdr:blipFill>
      <xdr:spPr>
        <a:xfrm>
          <a:off x="6800850" y="45939075"/>
          <a:ext cx="93345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K142"/>
  <sheetViews>
    <sheetView tabSelected="1" zoomScale="75" zoomScaleNormal="75" zoomScalePageLayoutView="0" workbookViewId="0" topLeftCell="A1">
      <selection activeCell="K19" sqref="K19"/>
    </sheetView>
  </sheetViews>
  <sheetFormatPr defaultColWidth="9.140625" defaultRowHeight="12.75"/>
  <cols>
    <col min="1" max="2" width="9.140625" style="245" customWidth="1"/>
    <col min="3" max="3" width="67.8515625" style="245" customWidth="1"/>
    <col min="4" max="4" width="18.00390625" style="245" customWidth="1"/>
    <col min="5" max="5" width="20.57421875" style="245" customWidth="1"/>
    <col min="8" max="8" width="16.8515625" style="245" customWidth="1"/>
    <col min="9" max="9" width="10.140625" style="0" bestFit="1" customWidth="1"/>
    <col min="10" max="10" width="11.57421875" style="0" bestFit="1" customWidth="1"/>
    <col min="11" max="11" width="10.421875" style="0" bestFit="1" customWidth="1"/>
  </cols>
  <sheetData>
    <row r="1" spans="1:5" ht="15.75">
      <c r="A1" s="241" t="s">
        <v>830</v>
      </c>
      <c r="B1" s="242"/>
      <c r="C1" s="242"/>
      <c r="D1" s="243"/>
      <c r="E1" s="244"/>
    </row>
    <row r="2" spans="1:4" ht="15.75">
      <c r="A2" s="241" t="s">
        <v>28</v>
      </c>
      <c r="B2" s="242"/>
      <c r="C2" s="242"/>
      <c r="D2" s="243"/>
    </row>
    <row r="3" spans="1:4" ht="15.75">
      <c r="A3" s="241"/>
      <c r="B3" s="241"/>
      <c r="D3" s="243"/>
    </row>
    <row r="4" spans="1:4" ht="15.75">
      <c r="A4"/>
      <c r="B4"/>
      <c r="C4" s="241" t="s">
        <v>1258</v>
      </c>
      <c r="D4"/>
    </row>
    <row r="5" spans="1:5" ht="15.75">
      <c r="A5" s="242"/>
      <c r="B5" s="242"/>
      <c r="C5" s="242"/>
      <c r="D5" s="243"/>
      <c r="E5" s="246" t="s">
        <v>1121</v>
      </c>
    </row>
    <row r="6" spans="1:5" ht="18">
      <c r="A6" s="247" t="s">
        <v>1122</v>
      </c>
      <c r="B6" s="247"/>
      <c r="C6" s="247"/>
      <c r="D6" s="248" t="s">
        <v>1123</v>
      </c>
      <c r="E6" s="249" t="s">
        <v>1124</v>
      </c>
    </row>
    <row r="7" spans="1:5" ht="15.75">
      <c r="A7" s="250" t="s">
        <v>1125</v>
      </c>
      <c r="B7" s="251"/>
      <c r="C7" s="252"/>
      <c r="D7" s="253"/>
      <c r="E7" s="254"/>
    </row>
    <row r="8" spans="1:5" ht="15.75">
      <c r="A8" s="255" t="s">
        <v>1256</v>
      </c>
      <c r="B8" s="256"/>
      <c r="C8" s="257"/>
      <c r="D8" s="258"/>
      <c r="E8" s="259">
        <f>E10+E103</f>
        <v>26151000</v>
      </c>
    </row>
    <row r="9" spans="1:5" ht="15.75">
      <c r="A9" s="260"/>
      <c r="B9" s="261"/>
      <c r="C9" s="261"/>
      <c r="D9" s="262"/>
      <c r="E9" s="263"/>
    </row>
    <row r="10" spans="1:5" ht="15.75">
      <c r="A10" s="250" t="s">
        <v>1257</v>
      </c>
      <c r="B10" s="251"/>
      <c r="C10" s="252"/>
      <c r="D10" s="264" t="s">
        <v>768</v>
      </c>
      <c r="E10" s="263">
        <f>SUM(E11+E43+E85+E89+E100+E93)</f>
        <v>25960000</v>
      </c>
    </row>
    <row r="11" spans="1:9" ht="15.75">
      <c r="A11" s="265" t="s">
        <v>1126</v>
      </c>
      <c r="B11" s="266"/>
      <c r="C11" s="267"/>
      <c r="D11" s="268">
        <v>10</v>
      </c>
      <c r="E11" s="269">
        <f>E13+E31+E35</f>
        <v>12168000</v>
      </c>
      <c r="I11" s="272"/>
    </row>
    <row r="12" spans="1:5" ht="15.75">
      <c r="A12" s="260" t="s">
        <v>1127</v>
      </c>
      <c r="B12" s="261"/>
      <c r="C12" s="261"/>
      <c r="D12" s="262"/>
      <c r="E12" s="263"/>
    </row>
    <row r="13" spans="1:10" ht="15.75">
      <c r="A13" s="270"/>
      <c r="B13" s="251" t="s">
        <v>1128</v>
      </c>
      <c r="C13" s="252"/>
      <c r="D13" s="271">
        <v>10.01</v>
      </c>
      <c r="E13" s="263">
        <f>SUM(E14:E29)</f>
        <v>9716000</v>
      </c>
      <c r="J13" s="272"/>
    </row>
    <row r="14" spans="1:10" ht="15">
      <c r="A14" s="270"/>
      <c r="B14" s="273" t="s">
        <v>1129</v>
      </c>
      <c r="C14" s="273"/>
      <c r="D14" s="274" t="s">
        <v>1130</v>
      </c>
      <c r="E14" s="275">
        <v>5620000</v>
      </c>
      <c r="J14" s="272"/>
    </row>
    <row r="15" spans="1:5" ht="15">
      <c r="A15" s="270"/>
      <c r="B15" s="273" t="s">
        <v>1131</v>
      </c>
      <c r="C15" s="273"/>
      <c r="D15" s="274" t="s">
        <v>1132</v>
      </c>
      <c r="E15" s="275"/>
    </row>
    <row r="16" spans="1:10" ht="15">
      <c r="A16" s="270"/>
      <c r="B16" s="273" t="s">
        <v>1133</v>
      </c>
      <c r="C16" s="273"/>
      <c r="D16" s="274" t="s">
        <v>1134</v>
      </c>
      <c r="E16" s="275"/>
      <c r="J16" s="272"/>
    </row>
    <row r="17" spans="1:5" ht="15">
      <c r="A17" s="270"/>
      <c r="B17" s="273" t="s">
        <v>1135</v>
      </c>
      <c r="C17" s="273"/>
      <c r="D17" s="274" t="s">
        <v>1136</v>
      </c>
      <c r="E17" s="275"/>
    </row>
    <row r="18" spans="1:5" ht="15">
      <c r="A18" s="270"/>
      <c r="B18" s="273" t="s">
        <v>1137</v>
      </c>
      <c r="C18" s="273"/>
      <c r="D18" s="274" t="s">
        <v>1138</v>
      </c>
      <c r="E18" s="275"/>
    </row>
    <row r="19" spans="1:5" ht="15">
      <c r="A19" s="270"/>
      <c r="B19" s="273" t="s">
        <v>1139</v>
      </c>
      <c r="C19" s="273"/>
      <c r="D19" s="274" t="s">
        <v>1140</v>
      </c>
      <c r="E19" s="275">
        <v>1158000</v>
      </c>
    </row>
    <row r="20" spans="1:5" ht="15">
      <c r="A20" s="270"/>
      <c r="B20" s="273" t="s">
        <v>1141</v>
      </c>
      <c r="C20" s="273"/>
      <c r="D20" s="274" t="s">
        <v>1142</v>
      </c>
      <c r="E20" s="275"/>
    </row>
    <row r="21" spans="1:5" ht="15">
      <c r="A21" s="270"/>
      <c r="B21" s="273" t="s">
        <v>1143</v>
      </c>
      <c r="C21" s="273"/>
      <c r="D21" s="274" t="s">
        <v>1144</v>
      </c>
      <c r="E21" s="275"/>
    </row>
    <row r="22" spans="1:8" ht="15">
      <c r="A22" s="270"/>
      <c r="B22" s="273" t="s">
        <v>1145</v>
      </c>
      <c r="C22" s="273"/>
      <c r="D22" s="274" t="s">
        <v>1146</v>
      </c>
      <c r="E22" s="275"/>
      <c r="H22" s="276"/>
    </row>
    <row r="23" spans="1:8" ht="15">
      <c r="A23" s="270"/>
      <c r="B23" s="273" t="s">
        <v>1147</v>
      </c>
      <c r="C23" s="273"/>
      <c r="D23" s="274" t="s">
        <v>1148</v>
      </c>
      <c r="E23" s="275">
        <v>1383000</v>
      </c>
      <c r="H23" s="276"/>
    </row>
    <row r="24" spans="1:8" ht="15">
      <c r="A24" s="270"/>
      <c r="B24" s="273" t="s">
        <v>1149</v>
      </c>
      <c r="C24" s="273"/>
      <c r="D24" s="274" t="s">
        <v>1150</v>
      </c>
      <c r="E24" s="275"/>
      <c r="H24" s="276"/>
    </row>
    <row r="25" spans="1:5" ht="15">
      <c r="A25" s="270"/>
      <c r="B25" s="273" t="s">
        <v>1151</v>
      </c>
      <c r="C25" s="273"/>
      <c r="D25" s="274" t="s">
        <v>1152</v>
      </c>
      <c r="E25" s="275">
        <v>35000</v>
      </c>
    </row>
    <row r="26" spans="1:5" ht="15">
      <c r="A26" s="270"/>
      <c r="B26" s="273" t="s">
        <v>1153</v>
      </c>
      <c r="C26" s="273"/>
      <c r="D26" s="274" t="s">
        <v>1154</v>
      </c>
      <c r="E26" s="275">
        <v>174000</v>
      </c>
    </row>
    <row r="27" spans="1:5" ht="15">
      <c r="A27" s="270"/>
      <c r="B27" s="273" t="s">
        <v>1155</v>
      </c>
      <c r="C27" s="273"/>
      <c r="D27" s="274" t="s">
        <v>1156</v>
      </c>
      <c r="E27" s="275">
        <v>19000</v>
      </c>
    </row>
    <row r="28" spans="1:10" ht="15.75">
      <c r="A28" s="270"/>
      <c r="B28" s="273" t="s">
        <v>1157</v>
      </c>
      <c r="C28" s="273"/>
      <c r="D28" s="274" t="s">
        <v>1158</v>
      </c>
      <c r="E28" s="275">
        <v>296000</v>
      </c>
      <c r="H28" s="277"/>
      <c r="J28" s="272"/>
    </row>
    <row r="29" spans="1:5" ht="15">
      <c r="A29" s="270"/>
      <c r="B29" s="273" t="s">
        <v>1159</v>
      </c>
      <c r="C29" s="273"/>
      <c r="D29" s="274" t="s">
        <v>1160</v>
      </c>
      <c r="E29" s="275">
        <v>1031000</v>
      </c>
    </row>
    <row r="30" spans="1:10" ht="15">
      <c r="A30" s="270"/>
      <c r="B30" s="278"/>
      <c r="C30" s="273"/>
      <c r="D30" s="274"/>
      <c r="E30" s="279"/>
      <c r="J30" s="272"/>
    </row>
    <row r="31" spans="1:5" ht="15.75">
      <c r="A31" s="270"/>
      <c r="B31" s="280" t="s">
        <v>1161</v>
      </c>
      <c r="C31" s="273"/>
      <c r="D31" s="281">
        <v>10.02</v>
      </c>
      <c r="E31" s="263">
        <f>SUM(E32:E33)</f>
        <v>33000</v>
      </c>
    </row>
    <row r="32" spans="1:8" ht="15">
      <c r="A32" s="270"/>
      <c r="B32" s="278" t="s">
        <v>1162</v>
      </c>
      <c r="C32" s="273"/>
      <c r="D32" s="274" t="s">
        <v>1163</v>
      </c>
      <c r="E32" s="275"/>
      <c r="H32" s="276"/>
    </row>
    <row r="33" spans="1:8" ht="15">
      <c r="A33" s="270"/>
      <c r="B33" s="278" t="s">
        <v>1164</v>
      </c>
      <c r="C33" s="273"/>
      <c r="D33" s="274" t="s">
        <v>1165</v>
      </c>
      <c r="E33" s="275">
        <v>33000</v>
      </c>
      <c r="H33" s="276"/>
    </row>
    <row r="34" spans="1:8" ht="15">
      <c r="A34" s="270"/>
      <c r="B34" s="278"/>
      <c r="C34" s="273"/>
      <c r="D34" s="282"/>
      <c r="E34" s="283"/>
      <c r="H34" s="276"/>
    </row>
    <row r="35" spans="1:8" ht="15.75">
      <c r="A35" s="270"/>
      <c r="B35" s="280" t="s">
        <v>1166</v>
      </c>
      <c r="C35" s="273"/>
      <c r="D35" s="281">
        <v>10.03</v>
      </c>
      <c r="E35" s="263">
        <f>SUM(E36:E41)</f>
        <v>2419000</v>
      </c>
      <c r="G35" s="284"/>
      <c r="H35" s="276"/>
    </row>
    <row r="36" spans="1:8" ht="15">
      <c r="A36" s="270"/>
      <c r="B36" s="285" t="s">
        <v>1167</v>
      </c>
      <c r="C36" s="286"/>
      <c r="D36" s="282" t="s">
        <v>1168</v>
      </c>
      <c r="E36" s="275">
        <v>1803000</v>
      </c>
      <c r="H36" s="276"/>
    </row>
    <row r="37" spans="1:8" ht="15">
      <c r="A37" s="270"/>
      <c r="B37" s="285" t="s">
        <v>1169</v>
      </c>
      <c r="C37" s="286"/>
      <c r="D37" s="282" t="s">
        <v>1170</v>
      </c>
      <c r="E37" s="275">
        <v>47000</v>
      </c>
      <c r="H37" s="276"/>
    </row>
    <row r="38" spans="1:8" ht="15">
      <c r="A38" s="270"/>
      <c r="B38" s="287" t="s">
        <v>1171</v>
      </c>
      <c r="C38" s="288"/>
      <c r="D38" s="282" t="s">
        <v>1172</v>
      </c>
      <c r="E38" s="275">
        <v>473000</v>
      </c>
      <c r="H38" s="276"/>
    </row>
    <row r="39" spans="1:8" ht="15">
      <c r="A39" s="270"/>
      <c r="B39" s="287" t="s">
        <v>1173</v>
      </c>
      <c r="C39" s="288"/>
      <c r="D39" s="282" t="s">
        <v>1174</v>
      </c>
      <c r="E39" s="275">
        <v>17000</v>
      </c>
      <c r="H39" s="276"/>
    </row>
    <row r="40" spans="1:8" ht="15">
      <c r="A40" s="270"/>
      <c r="B40" s="289" t="s">
        <v>1175</v>
      </c>
      <c r="C40" s="290"/>
      <c r="D40" s="262" t="s">
        <v>1176</v>
      </c>
      <c r="E40" s="275">
        <v>79000</v>
      </c>
      <c r="H40" s="276"/>
    </row>
    <row r="41" spans="1:8" ht="15.75">
      <c r="A41" s="270"/>
      <c r="B41" s="289" t="s">
        <v>1177</v>
      </c>
      <c r="C41" s="289"/>
      <c r="D41" s="262" t="s">
        <v>1178</v>
      </c>
      <c r="E41" s="275"/>
      <c r="H41" s="291"/>
    </row>
    <row r="42" spans="1:11" ht="15">
      <c r="A42" s="260"/>
      <c r="B42" s="261"/>
      <c r="C42" s="261"/>
      <c r="D42" s="262"/>
      <c r="E42" s="279"/>
      <c r="H42" s="276"/>
      <c r="K42" s="272"/>
    </row>
    <row r="43" spans="1:8" ht="15.75">
      <c r="A43" s="265" t="s">
        <v>1179</v>
      </c>
      <c r="B43" s="266"/>
      <c r="C43" s="267"/>
      <c r="D43" s="268" t="s">
        <v>610</v>
      </c>
      <c r="E43" s="269">
        <f>E45+E57+E63+E68+E72+E74+E75+E76+E73+E59</f>
        <v>2125000</v>
      </c>
      <c r="H43" s="276"/>
    </row>
    <row r="44" spans="1:8" ht="15.75">
      <c r="A44" s="260" t="s">
        <v>1127</v>
      </c>
      <c r="B44" s="261"/>
      <c r="C44" s="261"/>
      <c r="D44" s="262"/>
      <c r="E44" s="263"/>
      <c r="H44" s="276"/>
    </row>
    <row r="45" spans="1:8" ht="15.75">
      <c r="A45" s="270"/>
      <c r="B45" s="251" t="s">
        <v>1180</v>
      </c>
      <c r="C45" s="252"/>
      <c r="D45" s="271">
        <v>20.01</v>
      </c>
      <c r="E45" s="263">
        <f>SUM(E46:E55)</f>
        <v>1010000</v>
      </c>
      <c r="H45" s="276"/>
    </row>
    <row r="46" spans="1:8" ht="15">
      <c r="A46" s="270"/>
      <c r="B46" s="278" t="s">
        <v>1181</v>
      </c>
      <c r="C46" s="273"/>
      <c r="D46" s="274" t="s">
        <v>1182</v>
      </c>
      <c r="E46" s="275">
        <v>37000</v>
      </c>
      <c r="H46" s="276"/>
    </row>
    <row r="47" spans="1:8" ht="15">
      <c r="A47" s="270"/>
      <c r="B47" s="278" t="s">
        <v>1183</v>
      </c>
      <c r="C47" s="273"/>
      <c r="D47" s="274" t="s">
        <v>1184</v>
      </c>
      <c r="E47" s="275">
        <v>22000</v>
      </c>
      <c r="H47" s="276"/>
    </row>
    <row r="48" spans="1:8" ht="15">
      <c r="A48" s="270"/>
      <c r="B48" s="278" t="s">
        <v>1185</v>
      </c>
      <c r="C48" s="273"/>
      <c r="D48" s="274" t="s">
        <v>1186</v>
      </c>
      <c r="E48" s="275">
        <v>319000</v>
      </c>
      <c r="H48" s="276"/>
    </row>
    <row r="49" spans="1:8" ht="15">
      <c r="A49" s="270"/>
      <c r="B49" s="278" t="s">
        <v>1187</v>
      </c>
      <c r="C49" s="273"/>
      <c r="D49" s="274" t="s">
        <v>1188</v>
      </c>
      <c r="E49" s="275">
        <v>46000</v>
      </c>
      <c r="H49" s="276"/>
    </row>
    <row r="50" spans="1:8" ht="15">
      <c r="A50" s="270"/>
      <c r="B50" s="278" t="s">
        <v>1189</v>
      </c>
      <c r="C50" s="273"/>
      <c r="D50" s="274" t="s">
        <v>1190</v>
      </c>
      <c r="E50" s="275">
        <v>36000</v>
      </c>
      <c r="H50" s="276"/>
    </row>
    <row r="51" spans="1:8" ht="15">
      <c r="A51" s="270"/>
      <c r="B51" s="278" t="s">
        <v>1191</v>
      </c>
      <c r="C51" s="273"/>
      <c r="D51" s="274" t="s">
        <v>1192</v>
      </c>
      <c r="E51" s="275">
        <v>41000</v>
      </c>
      <c r="H51" s="276"/>
    </row>
    <row r="52" spans="1:5" ht="15">
      <c r="A52" s="270"/>
      <c r="B52" s="278" t="s">
        <v>1193</v>
      </c>
      <c r="C52" s="273"/>
      <c r="D52" s="274" t="s">
        <v>1194</v>
      </c>
      <c r="E52" s="275">
        <v>0</v>
      </c>
    </row>
    <row r="53" spans="1:5" ht="15">
      <c r="A53" s="270"/>
      <c r="B53" s="278" t="s">
        <v>1195</v>
      </c>
      <c r="C53" s="273"/>
      <c r="D53" s="274" t="s">
        <v>1196</v>
      </c>
      <c r="E53" s="275">
        <v>90000</v>
      </c>
    </row>
    <row r="54" spans="1:5" ht="15">
      <c r="A54" s="270"/>
      <c r="B54" s="278" t="s">
        <v>1197</v>
      </c>
      <c r="C54" s="273"/>
      <c r="D54" s="274" t="s">
        <v>1198</v>
      </c>
      <c r="E54" s="275">
        <v>169000</v>
      </c>
    </row>
    <row r="55" spans="1:5" ht="15">
      <c r="A55" s="270"/>
      <c r="B55" s="278" t="s">
        <v>1199</v>
      </c>
      <c r="C55" s="273"/>
      <c r="D55" s="274" t="s">
        <v>1200</v>
      </c>
      <c r="E55" s="275">
        <v>250000</v>
      </c>
    </row>
    <row r="56" spans="1:5" ht="15">
      <c r="A56" s="270"/>
      <c r="B56" s="278"/>
      <c r="C56" s="273"/>
      <c r="D56" s="274"/>
      <c r="E56" s="279"/>
    </row>
    <row r="57" spans="1:5" ht="15.75">
      <c r="A57" s="270"/>
      <c r="B57" s="280" t="s">
        <v>1201</v>
      </c>
      <c r="C57" s="292"/>
      <c r="D57" s="271">
        <v>20.02</v>
      </c>
      <c r="E57" s="293">
        <v>20000</v>
      </c>
    </row>
    <row r="58" spans="1:5" ht="15.75">
      <c r="A58" s="270"/>
      <c r="B58" s="280"/>
      <c r="C58" s="292"/>
      <c r="D58" s="271"/>
      <c r="E58" s="279"/>
    </row>
    <row r="59" spans="1:5" ht="15.75">
      <c r="A59" s="270"/>
      <c r="B59" s="280" t="s">
        <v>1202</v>
      </c>
      <c r="C59" s="292"/>
      <c r="D59" s="271">
        <v>20.04</v>
      </c>
      <c r="E59" s="263">
        <f>SUM(E60)</f>
        <v>0</v>
      </c>
    </row>
    <row r="60" spans="1:5" ht="15.75">
      <c r="A60" s="294"/>
      <c r="B60" s="295" t="s">
        <v>1203</v>
      </c>
      <c r="C60" s="296"/>
      <c r="D60" s="297" t="s">
        <v>1204</v>
      </c>
      <c r="E60" s="298">
        <v>0</v>
      </c>
    </row>
    <row r="61" spans="1:5" ht="15.75">
      <c r="A61" s="270"/>
      <c r="B61" s="278"/>
      <c r="C61" s="292"/>
      <c r="D61" s="274"/>
      <c r="E61" s="275"/>
    </row>
    <row r="62" spans="1:5" ht="15.75">
      <c r="A62" s="270"/>
      <c r="B62" s="278"/>
      <c r="C62" s="292"/>
      <c r="D62" s="274"/>
      <c r="E62" s="279"/>
    </row>
    <row r="63" spans="1:5" ht="15.75">
      <c r="A63" s="270"/>
      <c r="B63" s="299" t="s">
        <v>1205</v>
      </c>
      <c r="C63" s="300"/>
      <c r="D63" s="271">
        <v>20.05</v>
      </c>
      <c r="E63" s="263">
        <f>E64+E66+E65</f>
        <v>47000</v>
      </c>
    </row>
    <row r="64" spans="1:5" ht="15.75">
      <c r="A64" s="270"/>
      <c r="B64" s="301" t="s">
        <v>1206</v>
      </c>
      <c r="C64" s="302" t="s">
        <v>1207</v>
      </c>
      <c r="D64" s="274" t="s">
        <v>1208</v>
      </c>
      <c r="E64" s="275">
        <v>0</v>
      </c>
    </row>
    <row r="65" spans="1:5" ht="15.75">
      <c r="A65" s="270"/>
      <c r="B65" s="301"/>
      <c r="C65" s="303" t="s">
        <v>1209</v>
      </c>
      <c r="D65" s="274" t="s">
        <v>1210</v>
      </c>
      <c r="E65" s="275">
        <v>0</v>
      </c>
    </row>
    <row r="66" spans="1:5" ht="15">
      <c r="A66" s="270"/>
      <c r="B66" s="285" t="s">
        <v>1211</v>
      </c>
      <c r="C66" s="286"/>
      <c r="D66" s="282" t="s">
        <v>1212</v>
      </c>
      <c r="E66" s="275">
        <v>47000</v>
      </c>
    </row>
    <row r="67" spans="1:5" ht="15">
      <c r="A67" s="270"/>
      <c r="B67" s="278"/>
      <c r="C67" s="273"/>
      <c r="D67" s="282"/>
      <c r="E67" s="279"/>
    </row>
    <row r="68" spans="1:5" ht="15.75">
      <c r="A68" s="270"/>
      <c r="B68" s="280" t="s">
        <v>1213</v>
      </c>
      <c r="C68" s="292"/>
      <c r="D68" s="271">
        <v>20.06</v>
      </c>
      <c r="E68" s="263">
        <f>E69+E70</f>
        <v>86000</v>
      </c>
    </row>
    <row r="69" spans="1:5" ht="15">
      <c r="A69" s="270"/>
      <c r="B69" s="278" t="s">
        <v>1214</v>
      </c>
      <c r="C69" s="273"/>
      <c r="D69" s="282" t="s">
        <v>1215</v>
      </c>
      <c r="E69" s="275">
        <v>34000</v>
      </c>
    </row>
    <row r="70" spans="1:5" ht="15">
      <c r="A70" s="270"/>
      <c r="B70" s="278" t="s">
        <v>1216</v>
      </c>
      <c r="C70" s="273"/>
      <c r="D70" s="282" t="s">
        <v>1217</v>
      </c>
      <c r="E70" s="275">
        <v>52000</v>
      </c>
    </row>
    <row r="71" spans="1:5" ht="15">
      <c r="A71" s="270"/>
      <c r="B71" s="278"/>
      <c r="C71" s="273"/>
      <c r="D71" s="282"/>
      <c r="E71" s="279"/>
    </row>
    <row r="72" spans="1:5" ht="15.75">
      <c r="A72" s="270"/>
      <c r="B72" s="251" t="s">
        <v>1218</v>
      </c>
      <c r="C72" s="252"/>
      <c r="D72" s="271">
        <v>20.11</v>
      </c>
      <c r="E72" s="293">
        <v>7000</v>
      </c>
    </row>
    <row r="73" spans="1:5" ht="15.75">
      <c r="A73" s="270"/>
      <c r="B73" s="280" t="s">
        <v>841</v>
      </c>
      <c r="C73" s="292"/>
      <c r="D73" s="271">
        <v>20.12</v>
      </c>
      <c r="E73" s="293">
        <v>5000</v>
      </c>
    </row>
    <row r="74" spans="1:5" ht="15.75">
      <c r="A74" s="270"/>
      <c r="B74" s="280" t="s">
        <v>844</v>
      </c>
      <c r="C74" s="304"/>
      <c r="D74" s="305">
        <v>20.13</v>
      </c>
      <c r="E74" s="293">
        <v>13000</v>
      </c>
    </row>
    <row r="75" spans="1:5" ht="15.75">
      <c r="A75" s="270"/>
      <c r="B75" s="280" t="s">
        <v>846</v>
      </c>
      <c r="C75" s="304"/>
      <c r="D75" s="305">
        <v>20.14</v>
      </c>
      <c r="E75" s="293">
        <v>11000</v>
      </c>
    </row>
    <row r="76" spans="1:5" ht="15.75">
      <c r="A76" s="260"/>
      <c r="B76" s="306" t="s">
        <v>1219</v>
      </c>
      <c r="C76" s="307"/>
      <c r="D76" s="308">
        <v>20.3</v>
      </c>
      <c r="E76" s="263">
        <f>SUM(E77:E83)</f>
        <v>926000</v>
      </c>
    </row>
    <row r="77" spans="1:5" ht="15.75">
      <c r="A77" s="270"/>
      <c r="B77" s="278" t="s">
        <v>1220</v>
      </c>
      <c r="C77" s="309"/>
      <c r="D77" s="310" t="s">
        <v>697</v>
      </c>
      <c r="E77" s="275">
        <v>1000</v>
      </c>
    </row>
    <row r="78" spans="1:5" ht="15">
      <c r="A78" s="270"/>
      <c r="B78" s="285" t="s">
        <v>1221</v>
      </c>
      <c r="C78" s="286"/>
      <c r="D78" s="282" t="s">
        <v>1222</v>
      </c>
      <c r="E78" s="275">
        <v>3000</v>
      </c>
    </row>
    <row r="79" spans="1:5" ht="18">
      <c r="A79" s="270"/>
      <c r="B79" s="311" t="s">
        <v>704</v>
      </c>
      <c r="C79" s="273"/>
      <c r="D79" s="282" t="s">
        <v>703</v>
      </c>
      <c r="E79" s="275">
        <v>13000</v>
      </c>
    </row>
    <row r="80" spans="1:5" ht="15">
      <c r="A80" s="270"/>
      <c r="B80" s="278" t="s">
        <v>1223</v>
      </c>
      <c r="C80" s="273"/>
      <c r="D80" s="262" t="s">
        <v>1224</v>
      </c>
      <c r="E80" s="275"/>
    </row>
    <row r="81" spans="1:5" ht="15">
      <c r="A81" s="270"/>
      <c r="B81" s="278" t="s">
        <v>1225</v>
      </c>
      <c r="C81" s="273"/>
      <c r="D81" s="262" t="s">
        <v>1226</v>
      </c>
      <c r="E81" s="275"/>
    </row>
    <row r="82" spans="1:5" ht="15">
      <c r="A82" s="270"/>
      <c r="B82" s="278" t="s">
        <v>1227</v>
      </c>
      <c r="C82" s="273"/>
      <c r="D82" s="262" t="s">
        <v>1228</v>
      </c>
      <c r="E82" s="275"/>
    </row>
    <row r="83" spans="1:5" ht="15">
      <c r="A83" s="270"/>
      <c r="B83" s="278" t="s">
        <v>1229</v>
      </c>
      <c r="C83" s="273"/>
      <c r="D83" s="262" t="s">
        <v>1230</v>
      </c>
      <c r="E83" s="275">
        <v>909000</v>
      </c>
    </row>
    <row r="84" spans="1:5" ht="15">
      <c r="A84" s="260"/>
      <c r="B84" s="261"/>
      <c r="C84" s="261"/>
      <c r="D84" s="262"/>
      <c r="E84" s="279"/>
    </row>
    <row r="85" spans="1:5" ht="15.75">
      <c r="A85" s="265" t="s">
        <v>1231</v>
      </c>
      <c r="B85" s="266"/>
      <c r="C85" s="267"/>
      <c r="D85" s="268">
        <v>51</v>
      </c>
      <c r="E85" s="269">
        <f>E86</f>
        <v>68000</v>
      </c>
    </row>
    <row r="86" spans="1:5" ht="15.75">
      <c r="A86" s="312"/>
      <c r="B86" s="313" t="s">
        <v>1232</v>
      </c>
      <c r="C86" s="314"/>
      <c r="D86" s="315">
        <v>51.01</v>
      </c>
      <c r="E86" s="316">
        <f>E87</f>
        <v>68000</v>
      </c>
    </row>
    <row r="87" spans="1:5" ht="15.75">
      <c r="A87" s="312"/>
      <c r="B87" s="317" t="s">
        <v>1233</v>
      </c>
      <c r="C87" s="318"/>
      <c r="D87" s="319" t="s">
        <v>1234</v>
      </c>
      <c r="E87" s="275">
        <v>68000</v>
      </c>
    </row>
    <row r="88" spans="1:5" ht="15.75">
      <c r="A88" s="312"/>
      <c r="B88" s="317"/>
      <c r="C88" s="318"/>
      <c r="D88" s="319"/>
      <c r="E88" s="320"/>
    </row>
    <row r="89" spans="1:5" ht="15.75">
      <c r="A89" s="265" t="s">
        <v>1235</v>
      </c>
      <c r="B89" s="266"/>
      <c r="C89" s="267"/>
      <c r="D89" s="268">
        <v>55</v>
      </c>
      <c r="E89" s="269">
        <f>E90</f>
        <v>62000</v>
      </c>
    </row>
    <row r="90" spans="1:5" ht="15.75">
      <c r="A90" s="321" t="s">
        <v>1236</v>
      </c>
      <c r="B90" s="322"/>
      <c r="C90" s="323"/>
      <c r="D90" s="258" t="s">
        <v>1011</v>
      </c>
      <c r="E90" s="316">
        <f>E91</f>
        <v>62000</v>
      </c>
    </row>
    <row r="91" spans="1:5" ht="15.75">
      <c r="A91" s="324" t="s">
        <v>1237</v>
      </c>
      <c r="B91" s="322"/>
      <c r="C91" s="323"/>
      <c r="D91" s="319" t="s">
        <v>1012</v>
      </c>
      <c r="E91" s="275">
        <v>62000</v>
      </c>
    </row>
    <row r="92" spans="1:5" ht="15.75">
      <c r="A92" s="324"/>
      <c r="B92" s="322"/>
      <c r="C92" s="323"/>
      <c r="D92" s="319"/>
      <c r="E92" s="275"/>
    </row>
    <row r="93" spans="1:5" ht="15.75" customHeight="1">
      <c r="A93" s="325" t="s">
        <v>1238</v>
      </c>
      <c r="B93" s="326"/>
      <c r="C93" s="327"/>
      <c r="D93" s="328">
        <v>56</v>
      </c>
      <c r="E93" s="329">
        <f>E94+E97</f>
        <v>33000</v>
      </c>
    </row>
    <row r="94" spans="1:5" ht="15.75" customHeight="1">
      <c r="A94" s="330" t="s">
        <v>1239</v>
      </c>
      <c r="B94" s="331"/>
      <c r="C94" s="332"/>
      <c r="D94" s="333">
        <v>56.15</v>
      </c>
      <c r="E94" s="293">
        <f>E95+E96</f>
        <v>0</v>
      </c>
    </row>
    <row r="95" spans="1:5" ht="15.75" customHeight="1">
      <c r="A95" s="334" t="s">
        <v>676</v>
      </c>
      <c r="B95" s="335"/>
      <c r="C95" s="336"/>
      <c r="D95" s="319" t="s">
        <v>150</v>
      </c>
      <c r="E95" s="275"/>
    </row>
    <row r="96" spans="1:5" ht="15.75" customHeight="1">
      <c r="A96" s="337" t="s">
        <v>678</v>
      </c>
      <c r="B96" s="338"/>
      <c r="C96" s="339"/>
      <c r="D96" s="319" t="s">
        <v>152</v>
      </c>
      <c r="E96" s="275"/>
    </row>
    <row r="97" spans="1:5" ht="15.75" customHeight="1">
      <c r="A97" s="340" t="s">
        <v>1240</v>
      </c>
      <c r="B97" s="338"/>
      <c r="C97" s="339"/>
      <c r="D97" s="333">
        <v>56.16</v>
      </c>
      <c r="E97" s="293">
        <f>E98+E99</f>
        <v>33000</v>
      </c>
    </row>
    <row r="98" spans="1:5" ht="15.75" customHeight="1">
      <c r="A98" s="334" t="s">
        <v>676</v>
      </c>
      <c r="B98" s="335"/>
      <c r="C98" s="336"/>
      <c r="D98" s="319" t="s">
        <v>162</v>
      </c>
      <c r="E98" s="275">
        <v>28000</v>
      </c>
    </row>
    <row r="99" spans="1:5" ht="15.75" customHeight="1">
      <c r="A99" s="337" t="s">
        <v>678</v>
      </c>
      <c r="B99" s="338"/>
      <c r="C99" s="339"/>
      <c r="D99" s="319" t="s">
        <v>168</v>
      </c>
      <c r="E99" s="275">
        <v>5000</v>
      </c>
    </row>
    <row r="100" spans="1:5" ht="15.75">
      <c r="A100" s="341" t="s">
        <v>1241</v>
      </c>
      <c r="B100" s="342"/>
      <c r="C100" s="343"/>
      <c r="D100" s="268">
        <v>59</v>
      </c>
      <c r="E100" s="269">
        <f>E101</f>
        <v>11504000</v>
      </c>
    </row>
    <row r="101" spans="1:5" ht="15.75">
      <c r="A101" s="270"/>
      <c r="B101" s="344" t="s">
        <v>1242</v>
      </c>
      <c r="C101" s="345"/>
      <c r="D101" s="346">
        <v>59.01</v>
      </c>
      <c r="E101" s="293">
        <v>11504000</v>
      </c>
    </row>
    <row r="102" spans="1:5" ht="15">
      <c r="A102" s="260"/>
      <c r="B102" s="261"/>
      <c r="C102" s="261"/>
      <c r="D102" s="262"/>
      <c r="E102" s="279"/>
    </row>
    <row r="103" spans="1:5" ht="15.75">
      <c r="A103" s="265" t="s">
        <v>1243</v>
      </c>
      <c r="B103" s="266"/>
      <c r="C103" s="267"/>
      <c r="D103" s="268" t="s">
        <v>766</v>
      </c>
      <c r="E103" s="269">
        <f>E105</f>
        <v>191000</v>
      </c>
    </row>
    <row r="104" spans="1:5" ht="15.75">
      <c r="A104" s="260" t="s">
        <v>1127</v>
      </c>
      <c r="B104" s="261"/>
      <c r="C104" s="261"/>
      <c r="D104" s="262"/>
      <c r="E104" s="263"/>
    </row>
    <row r="105" spans="1:5" ht="15.75">
      <c r="A105" s="270"/>
      <c r="B105" s="251" t="s">
        <v>1244</v>
      </c>
      <c r="C105" s="252"/>
      <c r="D105" s="264">
        <v>71</v>
      </c>
      <c r="E105" s="263">
        <f>E106+E111</f>
        <v>191000</v>
      </c>
    </row>
    <row r="106" spans="1:5" ht="15.75">
      <c r="A106" s="270"/>
      <c r="B106" s="251" t="s">
        <v>1245</v>
      </c>
      <c r="C106" s="252"/>
      <c r="D106" s="271">
        <v>71.01</v>
      </c>
      <c r="E106" s="263">
        <f>SUM(E107:E110)</f>
        <v>191000</v>
      </c>
    </row>
    <row r="107" spans="1:5" ht="15">
      <c r="A107" s="270"/>
      <c r="B107" s="278" t="s">
        <v>1246</v>
      </c>
      <c r="C107" s="273"/>
      <c r="D107" s="274" t="s">
        <v>327</v>
      </c>
      <c r="E107" s="275">
        <v>0</v>
      </c>
    </row>
    <row r="108" spans="1:5" ht="15">
      <c r="A108" s="347" t="s">
        <v>1247</v>
      </c>
      <c r="B108" s="278"/>
      <c r="C108" s="273"/>
      <c r="D108" s="274" t="s">
        <v>1248</v>
      </c>
      <c r="E108" s="275">
        <v>6000</v>
      </c>
    </row>
    <row r="109" spans="1:5" ht="15">
      <c r="A109" s="347"/>
      <c r="B109" s="285" t="s">
        <v>1249</v>
      </c>
      <c r="C109" s="286"/>
      <c r="D109" s="274" t="s">
        <v>1250</v>
      </c>
      <c r="E109" s="275">
        <v>0</v>
      </c>
    </row>
    <row r="110" spans="1:5" ht="15">
      <c r="A110" s="347"/>
      <c r="B110" s="278" t="s">
        <v>1251</v>
      </c>
      <c r="C110" s="273"/>
      <c r="D110" s="274" t="s">
        <v>1252</v>
      </c>
      <c r="E110" s="275">
        <v>185000</v>
      </c>
    </row>
    <row r="111" spans="1:5" ht="15.75">
      <c r="A111" s="348"/>
      <c r="B111" s="251" t="s">
        <v>1253</v>
      </c>
      <c r="C111" s="252"/>
      <c r="D111" s="264" t="s">
        <v>1055</v>
      </c>
      <c r="E111" s="349">
        <v>0</v>
      </c>
    </row>
    <row r="112" spans="1:5" ht="15">
      <c r="A112" s="350"/>
      <c r="B112" s="350"/>
      <c r="C112" s="350"/>
      <c r="D112" s="351"/>
      <c r="E112" s="352"/>
    </row>
    <row r="113" spans="1:5" ht="18">
      <c r="A113" s="353"/>
      <c r="B113" s="354"/>
      <c r="C113" s="354"/>
      <c r="D113" s="354"/>
      <c r="E113" s="354"/>
    </row>
    <row r="114" spans="1:5" ht="15">
      <c r="A114" s="350"/>
      <c r="B114" s="350"/>
      <c r="C114" s="350"/>
      <c r="D114" s="351"/>
      <c r="E114" s="352"/>
    </row>
    <row r="115" spans="1:5" ht="15.75">
      <c r="A115" s="350"/>
      <c r="B115" s="350"/>
      <c r="C115" s="350"/>
      <c r="D115" s="351"/>
      <c r="E115" s="307"/>
    </row>
    <row r="116" spans="1:5" ht="15.75">
      <c r="A116" s="355" t="s">
        <v>1254</v>
      </c>
      <c r="B116" s="355"/>
      <c r="C116" s="355"/>
      <c r="D116" s="356" t="s">
        <v>1255</v>
      </c>
      <c r="E116" s="352"/>
    </row>
    <row r="117" spans="1:5" ht="15">
      <c r="A117" s="350"/>
      <c r="B117" s="350"/>
      <c r="C117" s="350"/>
      <c r="D117" s="351"/>
      <c r="E117" s="352"/>
    </row>
    <row r="118" spans="1:5" ht="15">
      <c r="A118" s="352"/>
      <c r="B118" s="352"/>
      <c r="C118" s="352"/>
      <c r="D118" s="352"/>
      <c r="E118" s="352"/>
    </row>
    <row r="119" spans="1:5" ht="15">
      <c r="A119" s="352"/>
      <c r="B119" s="352"/>
      <c r="C119" s="352"/>
      <c r="D119" s="352"/>
      <c r="E119" s="352"/>
    </row>
    <row r="120" ht="15">
      <c r="E120" s="276"/>
    </row>
    <row r="121" ht="15">
      <c r="E121" s="276"/>
    </row>
    <row r="122" ht="15">
      <c r="E122" s="276"/>
    </row>
    <row r="123" ht="15">
      <c r="E123" s="276"/>
    </row>
    <row r="124" ht="15">
      <c r="E124" s="276"/>
    </row>
    <row r="125" ht="15">
      <c r="E125" s="276"/>
    </row>
    <row r="126" ht="15">
      <c r="E126" s="276"/>
    </row>
    <row r="127" ht="15">
      <c r="E127" s="276"/>
    </row>
    <row r="128" ht="15">
      <c r="E128" s="276"/>
    </row>
    <row r="129" ht="15">
      <c r="E129" s="276"/>
    </row>
    <row r="130" ht="15">
      <c r="E130" s="276"/>
    </row>
    <row r="131" ht="15">
      <c r="E131" s="276"/>
    </row>
    <row r="132" ht="15">
      <c r="E132" s="276"/>
    </row>
    <row r="133" ht="15">
      <c r="E133" s="276"/>
    </row>
    <row r="134" ht="15">
      <c r="E134" s="276"/>
    </row>
    <row r="135" ht="15">
      <c r="E135" s="276"/>
    </row>
    <row r="136" ht="15">
      <c r="E136" s="276"/>
    </row>
    <row r="137" ht="15">
      <c r="E137" s="276"/>
    </row>
    <row r="138" ht="15">
      <c r="E138" s="276"/>
    </row>
    <row r="139" ht="15">
      <c r="E139" s="276"/>
    </row>
    <row r="140" ht="15">
      <c r="E140" s="276"/>
    </row>
    <row r="141" ht="15">
      <c r="E141" s="276"/>
    </row>
    <row r="142" ht="15">
      <c r="E142" s="276"/>
    </row>
  </sheetData>
  <sheetProtection/>
  <mergeCells count="28">
    <mergeCell ref="B106:C106"/>
    <mergeCell ref="B109:C109"/>
    <mergeCell ref="B111:C111"/>
    <mergeCell ref="A113:E113"/>
    <mergeCell ref="A93:C93"/>
    <mergeCell ref="A94:C94"/>
    <mergeCell ref="A95:C95"/>
    <mergeCell ref="A98:C98"/>
    <mergeCell ref="A103:C103"/>
    <mergeCell ref="B105:C105"/>
    <mergeCell ref="B63:C63"/>
    <mergeCell ref="B66:C66"/>
    <mergeCell ref="B72:C72"/>
    <mergeCell ref="B78:C78"/>
    <mergeCell ref="A85:C85"/>
    <mergeCell ref="A89:C89"/>
    <mergeCell ref="B36:C36"/>
    <mergeCell ref="B37:C37"/>
    <mergeCell ref="B38:C38"/>
    <mergeCell ref="B39:C39"/>
    <mergeCell ref="A43:C43"/>
    <mergeCell ref="B45:C45"/>
    <mergeCell ref="A6:C6"/>
    <mergeCell ref="A7:C7"/>
    <mergeCell ref="A8:C8"/>
    <mergeCell ref="A10:C10"/>
    <mergeCell ref="A11:C11"/>
    <mergeCell ref="B13:C1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4">
    <tabColor indexed="11"/>
  </sheetPr>
  <dimension ref="A2:H2432"/>
  <sheetViews>
    <sheetView zoomScale="75" zoomScaleNormal="75" zoomScalePageLayoutView="0" workbookViewId="0" topLeftCell="B1">
      <pane xSplit="3" topLeftCell="E1" activePane="topRight" state="frozen"/>
      <selection pane="topLeft" activeCell="B1" sqref="B1"/>
      <selection pane="topRight" activeCell="M41" sqref="M41"/>
    </sheetView>
  </sheetViews>
  <sheetFormatPr defaultColWidth="9.140625" defaultRowHeight="12.75"/>
  <cols>
    <col min="1" max="1" width="1.8515625" style="68" customWidth="1"/>
    <col min="2" max="2" width="2.28125" style="68" customWidth="1"/>
    <col min="3" max="3" width="76.00390625" style="68" customWidth="1"/>
    <col min="4" max="4" width="10.7109375" style="68" customWidth="1"/>
    <col min="5" max="5" width="11.140625" style="68" customWidth="1"/>
    <col min="6" max="6" width="12.28125" style="68" customWidth="1"/>
    <col min="7" max="16384" width="9.140625" style="68" customWidth="1"/>
  </cols>
  <sheetData>
    <row r="2" ht="18">
      <c r="C2" s="62" t="s">
        <v>830</v>
      </c>
    </row>
    <row r="3" spans="1:4" ht="16.5" customHeight="1">
      <c r="A3" s="70"/>
      <c r="B3" s="71"/>
      <c r="C3" s="62" t="s">
        <v>28</v>
      </c>
      <c r="D3" s="72"/>
    </row>
    <row r="4" spans="1:6" ht="21" customHeight="1">
      <c r="A4" s="70"/>
      <c r="B4" s="71"/>
      <c r="C4" s="189" t="s">
        <v>1119</v>
      </c>
      <c r="D4" s="189"/>
      <c r="E4" s="189"/>
      <c r="F4" s="189"/>
    </row>
    <row r="5" spans="1:6" ht="19.5" customHeight="1">
      <c r="A5" s="75"/>
      <c r="B5" s="71"/>
      <c r="C5" s="189" t="s">
        <v>453</v>
      </c>
      <c r="D5" s="189"/>
      <c r="E5" s="189"/>
      <c r="F5" s="189"/>
    </row>
    <row r="6" spans="1:6" ht="19.5" customHeight="1">
      <c r="A6" s="75"/>
      <c r="B6" s="71"/>
      <c r="C6" s="74"/>
      <c r="D6" s="74"/>
      <c r="E6" s="74"/>
      <c r="F6" s="74"/>
    </row>
    <row r="7" spans="1:6" s="77" customFormat="1" ht="15" thickBot="1">
      <c r="A7" s="76"/>
      <c r="B7" s="76"/>
      <c r="C7" s="200" t="s">
        <v>1120</v>
      </c>
      <c r="D7" s="201"/>
      <c r="E7" s="201"/>
      <c r="F7" s="201"/>
    </row>
    <row r="8" spans="1:6" s="77" customFormat="1" ht="18.75" customHeight="1">
      <c r="A8" s="194" t="s">
        <v>770</v>
      </c>
      <c r="B8" s="195"/>
      <c r="C8" s="196"/>
      <c r="D8" s="206" t="s">
        <v>775</v>
      </c>
      <c r="E8" s="202" t="s">
        <v>1117</v>
      </c>
      <c r="F8" s="204" t="s">
        <v>297</v>
      </c>
    </row>
    <row r="9" spans="1:6" s="77" customFormat="1" ht="86.25" customHeight="1" thickBot="1">
      <c r="A9" s="197"/>
      <c r="B9" s="198"/>
      <c r="C9" s="199"/>
      <c r="D9" s="207"/>
      <c r="E9" s="203"/>
      <c r="F9" s="205"/>
    </row>
    <row r="10" spans="1:6" s="77" customFormat="1" ht="13.5" thickBot="1">
      <c r="A10" s="191" t="s">
        <v>771</v>
      </c>
      <c r="B10" s="192"/>
      <c r="C10" s="193"/>
      <c r="D10" s="78" t="s">
        <v>549</v>
      </c>
      <c r="E10" s="187" t="s">
        <v>352</v>
      </c>
      <c r="F10" s="79" t="s">
        <v>1118</v>
      </c>
    </row>
    <row r="11" spans="1:6" s="77" customFormat="1" ht="17.25" customHeight="1">
      <c r="A11" s="80"/>
      <c r="B11" s="217" t="s">
        <v>630</v>
      </c>
      <c r="C11" s="218"/>
      <c r="D11" s="81" t="s">
        <v>1120</v>
      </c>
      <c r="E11" s="82">
        <f>E12+E482+E497+E522+E525</f>
        <v>26151000</v>
      </c>
      <c r="F11" s="82">
        <f>F12+F482+F497+F522+F525</f>
        <v>25766212</v>
      </c>
    </row>
    <row r="12" spans="1:6" s="77" customFormat="1" ht="12.75">
      <c r="A12" s="83" t="s">
        <v>1099</v>
      </c>
      <c r="B12" s="84"/>
      <c r="C12" s="84"/>
      <c r="D12" s="85" t="s">
        <v>768</v>
      </c>
      <c r="E12" s="186">
        <f>E13+E47+E114+E133+E159+E258+E314+E432+E439+E444+E480</f>
        <v>25960000</v>
      </c>
      <c r="F12" s="186">
        <f>F13+F47+F114+F133+F159+F258+F314+F432+F439+F444</f>
        <v>25746710</v>
      </c>
    </row>
    <row r="13" spans="1:6" s="77" customFormat="1" ht="12.75">
      <c r="A13" s="86" t="s">
        <v>728</v>
      </c>
      <c r="B13" s="84"/>
      <c r="C13" s="84"/>
      <c r="D13" s="87">
        <v>10</v>
      </c>
      <c r="E13" s="186">
        <f>E14+E32+E40</f>
        <v>12168000</v>
      </c>
      <c r="F13" s="186">
        <f>F14+F32+F40</f>
        <v>12066199</v>
      </c>
    </row>
    <row r="14" spans="1:6" s="77" customFormat="1" ht="12.75">
      <c r="A14" s="88"/>
      <c r="B14" s="84" t="s">
        <v>800</v>
      </c>
      <c r="C14" s="84"/>
      <c r="D14" s="89" t="s">
        <v>553</v>
      </c>
      <c r="E14" s="117">
        <f>E15+E16+E17+E18+E19+E20+E21+E22+E23+E24+E25+E26+E27+E28+E29+E30+E31</f>
        <v>9716000</v>
      </c>
      <c r="F14" s="117">
        <f>F15+F16+F17+F18+F19+F20+F21+F22+F23+F24+F25+F26+F27+F28+F29+F30+F31</f>
        <v>9642671</v>
      </c>
    </row>
    <row r="15" spans="1:6" s="77" customFormat="1" ht="12.75" customHeight="1">
      <c r="A15" s="91"/>
      <c r="B15" s="92"/>
      <c r="C15" s="93" t="s">
        <v>555</v>
      </c>
      <c r="D15" s="94" t="s">
        <v>554</v>
      </c>
      <c r="E15" s="90">
        <v>5620000</v>
      </c>
      <c r="F15" s="90">
        <v>5583539</v>
      </c>
    </row>
    <row r="16" spans="1:6" s="77" customFormat="1" ht="12.75" customHeight="1">
      <c r="A16" s="91"/>
      <c r="B16" s="92"/>
      <c r="C16" s="93" t="s">
        <v>557</v>
      </c>
      <c r="D16" s="94" t="s">
        <v>558</v>
      </c>
      <c r="E16" s="98"/>
      <c r="F16" s="98"/>
    </row>
    <row r="17" spans="1:6" s="77" customFormat="1" ht="12.75" customHeight="1">
      <c r="A17" s="91"/>
      <c r="B17" s="92"/>
      <c r="C17" s="93" t="s">
        <v>560</v>
      </c>
      <c r="D17" s="94" t="s">
        <v>561</v>
      </c>
      <c r="E17" s="90"/>
      <c r="F17" s="90"/>
    </row>
    <row r="18" spans="1:6" s="77" customFormat="1" ht="12.75" customHeight="1">
      <c r="A18" s="91"/>
      <c r="B18" s="92"/>
      <c r="C18" s="93" t="s">
        <v>562</v>
      </c>
      <c r="D18" s="94" t="s">
        <v>563</v>
      </c>
      <c r="E18" s="90"/>
      <c r="F18" s="90"/>
    </row>
    <row r="19" spans="1:6" s="77" customFormat="1" ht="12.75" customHeight="1">
      <c r="A19" s="91"/>
      <c r="B19" s="92"/>
      <c r="C19" s="93" t="s">
        <v>564</v>
      </c>
      <c r="D19" s="94" t="s">
        <v>565</v>
      </c>
      <c r="E19" s="90"/>
      <c r="F19" s="90"/>
    </row>
    <row r="20" spans="1:6" s="77" customFormat="1" ht="12.75" customHeight="1">
      <c r="A20" s="91"/>
      <c r="B20" s="92"/>
      <c r="C20" s="93" t="s">
        <v>566</v>
      </c>
      <c r="D20" s="94" t="s">
        <v>567</v>
      </c>
      <c r="E20" s="90">
        <v>1158000</v>
      </c>
      <c r="F20" s="90">
        <v>1155060</v>
      </c>
    </row>
    <row r="21" spans="1:6" s="77" customFormat="1" ht="12.75" customHeight="1">
      <c r="A21" s="91"/>
      <c r="B21" s="92"/>
      <c r="C21" s="93" t="s">
        <v>568</v>
      </c>
      <c r="D21" s="94" t="s">
        <v>569</v>
      </c>
      <c r="E21" s="90"/>
      <c r="F21" s="90"/>
    </row>
    <row r="22" spans="1:6" s="77" customFormat="1" ht="12.75" customHeight="1">
      <c r="A22" s="91"/>
      <c r="B22" s="92"/>
      <c r="C22" s="93" t="s">
        <v>570</v>
      </c>
      <c r="D22" s="94" t="s">
        <v>571</v>
      </c>
      <c r="E22" s="90"/>
      <c r="F22" s="90"/>
    </row>
    <row r="23" spans="1:6" s="77" customFormat="1" ht="12.75" customHeight="1">
      <c r="A23" s="91"/>
      <c r="B23" s="92"/>
      <c r="C23" s="93" t="s">
        <v>572</v>
      </c>
      <c r="D23" s="94" t="s">
        <v>573</v>
      </c>
      <c r="E23" s="98"/>
      <c r="F23" s="98"/>
    </row>
    <row r="24" spans="1:6" s="77" customFormat="1" ht="16.5" customHeight="1">
      <c r="A24" s="91"/>
      <c r="B24" s="92"/>
      <c r="C24" s="93" t="s">
        <v>574</v>
      </c>
      <c r="D24" s="94" t="s">
        <v>575</v>
      </c>
      <c r="E24" s="90"/>
      <c r="F24" s="90"/>
    </row>
    <row r="25" spans="1:6" s="77" customFormat="1" ht="15" customHeight="1">
      <c r="A25" s="91"/>
      <c r="B25" s="92"/>
      <c r="C25" s="93" t="s">
        <v>576</v>
      </c>
      <c r="D25" s="94" t="s">
        <v>577</v>
      </c>
      <c r="E25" s="90">
        <v>1383000</v>
      </c>
      <c r="F25" s="90">
        <v>1376391</v>
      </c>
    </row>
    <row r="26" spans="1:6" s="77" customFormat="1" ht="14.25" customHeight="1">
      <c r="A26" s="91"/>
      <c r="B26" s="92"/>
      <c r="C26" s="93" t="s">
        <v>578</v>
      </c>
      <c r="D26" s="94" t="s">
        <v>579</v>
      </c>
      <c r="E26" s="90"/>
      <c r="F26" s="90"/>
    </row>
    <row r="27" spans="1:6" s="77" customFormat="1" ht="17.25" customHeight="1">
      <c r="A27" s="95"/>
      <c r="B27" s="84"/>
      <c r="C27" s="96" t="s">
        <v>581</v>
      </c>
      <c r="D27" s="94" t="s">
        <v>580</v>
      </c>
      <c r="E27" s="90">
        <v>35000</v>
      </c>
      <c r="F27" s="90">
        <v>23515</v>
      </c>
    </row>
    <row r="28" spans="1:6" s="77" customFormat="1" ht="12.75" customHeight="1">
      <c r="A28" s="95"/>
      <c r="B28" s="84"/>
      <c r="C28" s="96" t="s">
        <v>583</v>
      </c>
      <c r="D28" s="94" t="s">
        <v>582</v>
      </c>
      <c r="E28" s="90">
        <v>174000</v>
      </c>
      <c r="F28" s="90">
        <v>171883</v>
      </c>
    </row>
    <row r="29" spans="1:6" s="77" customFormat="1" ht="12.75" customHeight="1">
      <c r="A29" s="95"/>
      <c r="B29" s="84"/>
      <c r="C29" s="96" t="s">
        <v>585</v>
      </c>
      <c r="D29" s="94" t="s">
        <v>584</v>
      </c>
      <c r="E29" s="90">
        <v>19000</v>
      </c>
      <c r="F29" s="90">
        <v>16394</v>
      </c>
    </row>
    <row r="30" spans="1:6" s="77" customFormat="1" ht="15.75" customHeight="1">
      <c r="A30" s="95"/>
      <c r="B30" s="84"/>
      <c r="C30" s="96" t="s">
        <v>587</v>
      </c>
      <c r="D30" s="94" t="s">
        <v>586</v>
      </c>
      <c r="E30" s="90">
        <v>296000</v>
      </c>
      <c r="F30" s="90">
        <v>290177</v>
      </c>
    </row>
    <row r="31" spans="1:6" s="77" customFormat="1" ht="16.5" customHeight="1">
      <c r="A31" s="95"/>
      <c r="B31" s="84"/>
      <c r="C31" s="93" t="s">
        <v>590</v>
      </c>
      <c r="D31" s="94" t="s">
        <v>588</v>
      </c>
      <c r="E31" s="90">
        <v>1031000</v>
      </c>
      <c r="F31" s="90">
        <v>1025712</v>
      </c>
    </row>
    <row r="32" spans="1:6" s="77" customFormat="1" ht="12.75" customHeight="1">
      <c r="A32" s="95"/>
      <c r="B32" s="84" t="s">
        <v>801</v>
      </c>
      <c r="C32" s="93"/>
      <c r="D32" s="97" t="s">
        <v>556</v>
      </c>
      <c r="E32" s="117">
        <f>E33+E34+E35+E36+E37+E38+E39</f>
        <v>33000</v>
      </c>
      <c r="F32" s="117">
        <f>F33+F34+F35+F36+F37+F38+F39</f>
        <v>30988</v>
      </c>
    </row>
    <row r="33" spans="1:6" s="77" customFormat="1" ht="12.75" customHeight="1">
      <c r="A33" s="95"/>
      <c r="B33" s="84"/>
      <c r="C33" s="96" t="s">
        <v>259</v>
      </c>
      <c r="D33" s="94" t="s">
        <v>591</v>
      </c>
      <c r="E33" s="90"/>
      <c r="F33" s="90"/>
    </row>
    <row r="34" spans="1:6" s="77" customFormat="1" ht="12.75" customHeight="1">
      <c r="A34" s="91"/>
      <c r="B34" s="92"/>
      <c r="C34" s="93" t="s">
        <v>593</v>
      </c>
      <c r="D34" s="94" t="s">
        <v>592</v>
      </c>
      <c r="E34" s="90"/>
      <c r="F34" s="90"/>
    </row>
    <row r="35" spans="1:6" s="77" customFormat="1" ht="12.75" customHeight="1">
      <c r="A35" s="91"/>
      <c r="B35" s="92"/>
      <c r="C35" s="93" t="s">
        <v>595</v>
      </c>
      <c r="D35" s="94" t="s">
        <v>594</v>
      </c>
      <c r="E35" s="90"/>
      <c r="F35" s="90"/>
    </row>
    <row r="36" spans="1:6" s="77" customFormat="1" ht="12.75" customHeight="1">
      <c r="A36" s="91"/>
      <c r="B36" s="92"/>
      <c r="C36" s="93" t="s">
        <v>597</v>
      </c>
      <c r="D36" s="94" t="s">
        <v>596</v>
      </c>
      <c r="E36" s="90"/>
      <c r="F36" s="90"/>
    </row>
    <row r="37" spans="1:6" s="77" customFormat="1" ht="12.75" customHeight="1">
      <c r="A37" s="91"/>
      <c r="B37" s="92"/>
      <c r="C37" s="96" t="s">
        <v>599</v>
      </c>
      <c r="D37" s="94" t="s">
        <v>598</v>
      </c>
      <c r="E37" s="90"/>
      <c r="F37" s="90"/>
    </row>
    <row r="38" spans="1:6" s="77" customFormat="1" ht="12.75" customHeight="1">
      <c r="A38" s="91"/>
      <c r="B38" s="92"/>
      <c r="C38" s="96" t="s">
        <v>1021</v>
      </c>
      <c r="D38" s="94" t="s">
        <v>1022</v>
      </c>
      <c r="E38" s="98"/>
      <c r="F38" s="98"/>
    </row>
    <row r="39" spans="1:6" s="77" customFormat="1" ht="12.75" customHeight="1">
      <c r="A39" s="91"/>
      <c r="B39" s="92"/>
      <c r="C39" s="93" t="s">
        <v>601</v>
      </c>
      <c r="D39" s="94" t="s">
        <v>600</v>
      </c>
      <c r="E39" s="90">
        <v>33000</v>
      </c>
      <c r="F39" s="90">
        <v>30988</v>
      </c>
    </row>
    <row r="40" spans="1:6" s="77" customFormat="1" ht="12.75" customHeight="1">
      <c r="A40" s="95"/>
      <c r="B40" s="99" t="s">
        <v>68</v>
      </c>
      <c r="C40" s="96"/>
      <c r="D40" s="97" t="s">
        <v>559</v>
      </c>
      <c r="E40" s="117">
        <f>E41+E42+E43+E44+E45+E46</f>
        <v>2419000</v>
      </c>
      <c r="F40" s="117">
        <f>F41+F42+F43+F44+F45+F46</f>
        <v>2392540</v>
      </c>
    </row>
    <row r="41" spans="1:6" s="77" customFormat="1" ht="12.75" customHeight="1">
      <c r="A41" s="100"/>
      <c r="B41" s="84"/>
      <c r="C41" s="101" t="s">
        <v>603</v>
      </c>
      <c r="D41" s="102" t="s">
        <v>602</v>
      </c>
      <c r="E41" s="90">
        <v>1803000</v>
      </c>
      <c r="F41" s="90">
        <v>1787261</v>
      </c>
    </row>
    <row r="42" spans="1:6" s="77" customFormat="1" ht="12.75" customHeight="1">
      <c r="A42" s="100"/>
      <c r="B42" s="99"/>
      <c r="C42" s="96" t="s">
        <v>605</v>
      </c>
      <c r="D42" s="102" t="s">
        <v>604</v>
      </c>
      <c r="E42" s="90">
        <v>47000</v>
      </c>
      <c r="F42" s="90">
        <v>44214</v>
      </c>
    </row>
    <row r="43" spans="1:6" s="77" customFormat="1" ht="12.75">
      <c r="A43" s="100"/>
      <c r="B43" s="99"/>
      <c r="C43" s="96" t="s">
        <v>607</v>
      </c>
      <c r="D43" s="102" t="s">
        <v>606</v>
      </c>
      <c r="E43" s="90">
        <v>473000</v>
      </c>
      <c r="F43" s="90">
        <v>471099</v>
      </c>
    </row>
    <row r="44" spans="1:6" s="77" customFormat="1" ht="12.75">
      <c r="A44" s="100"/>
      <c r="B44" s="99"/>
      <c r="C44" s="96" t="s">
        <v>608</v>
      </c>
      <c r="D44" s="102" t="s">
        <v>609</v>
      </c>
      <c r="E44" s="90">
        <v>17000</v>
      </c>
      <c r="F44" s="90">
        <v>12956</v>
      </c>
    </row>
    <row r="45" spans="1:6" s="77" customFormat="1" ht="12.75">
      <c r="A45" s="100"/>
      <c r="B45" s="99"/>
      <c r="C45" s="96" t="s">
        <v>258</v>
      </c>
      <c r="D45" s="102" t="s">
        <v>776</v>
      </c>
      <c r="E45" s="90"/>
      <c r="F45" s="90"/>
    </row>
    <row r="46" spans="1:6" s="77" customFormat="1" ht="15.75" customHeight="1">
      <c r="A46" s="100"/>
      <c r="B46" s="99"/>
      <c r="C46" s="103" t="s">
        <v>550</v>
      </c>
      <c r="D46" s="94" t="s">
        <v>551</v>
      </c>
      <c r="E46" s="90">
        <v>79000</v>
      </c>
      <c r="F46" s="90">
        <v>77010</v>
      </c>
    </row>
    <row r="47" spans="1:6" s="77" customFormat="1" ht="27" customHeight="1">
      <c r="A47" s="219" t="s">
        <v>343</v>
      </c>
      <c r="B47" s="220"/>
      <c r="C47" s="220"/>
      <c r="D47" s="97" t="s">
        <v>610</v>
      </c>
      <c r="E47" s="117">
        <f>E48+E59+E60+E63+E68+E72+E75+E76+E77+E78+E79+E80+E81+E82+E83+E84+E85+E86+E87+E88+E89+E90+E95+E96+E97+E98+E108+E109+E110+E111+E112+E113</f>
        <v>2125000</v>
      </c>
      <c r="F47" s="117">
        <f>F48+F59+F60+F63+F68+F72+F75+F76+F77+F78+F79+F80+F81+F82+F83+F84+F85+F86+F87+F88+F89+F90+F95+F96+F97+F98+F108+F109+F110+F111+F112+F113</f>
        <v>2053464</v>
      </c>
    </row>
    <row r="48" spans="1:6" s="77" customFormat="1" ht="15.75" customHeight="1">
      <c r="A48" s="100"/>
      <c r="B48" s="104" t="s">
        <v>802</v>
      </c>
      <c r="C48" s="93"/>
      <c r="D48" s="105" t="s">
        <v>611</v>
      </c>
      <c r="E48" s="117">
        <f>E49+E50+E51+E52+E53+E54+E55+E56+E57+E58</f>
        <v>1010000</v>
      </c>
      <c r="F48" s="117">
        <f>F49+F50+F51+F52+F53+F54+F55+F56+F57+F58</f>
        <v>954952</v>
      </c>
    </row>
    <row r="49" spans="1:6" s="77" customFormat="1" ht="12.75">
      <c r="A49" s="100"/>
      <c r="B49" s="99"/>
      <c r="C49" s="96" t="s">
        <v>612</v>
      </c>
      <c r="D49" s="94" t="s">
        <v>613</v>
      </c>
      <c r="E49" s="90">
        <v>37000</v>
      </c>
      <c r="F49" s="90">
        <v>36795</v>
      </c>
    </row>
    <row r="50" spans="1:6" s="77" customFormat="1" ht="15" customHeight="1">
      <c r="A50" s="100"/>
      <c r="B50" s="99"/>
      <c r="C50" s="96" t="s">
        <v>614</v>
      </c>
      <c r="D50" s="94" t="s">
        <v>615</v>
      </c>
      <c r="E50" s="90">
        <v>22000</v>
      </c>
      <c r="F50" s="90">
        <v>19675</v>
      </c>
    </row>
    <row r="51" spans="1:6" s="77" customFormat="1" ht="14.25" customHeight="1">
      <c r="A51" s="100"/>
      <c r="B51" s="99"/>
      <c r="C51" s="96" t="s">
        <v>617</v>
      </c>
      <c r="D51" s="94" t="s">
        <v>616</v>
      </c>
      <c r="E51" s="90">
        <v>319000</v>
      </c>
      <c r="F51" s="90">
        <v>306778</v>
      </c>
    </row>
    <row r="52" spans="1:6" s="77" customFormat="1" ht="12.75">
      <c r="A52" s="100"/>
      <c r="B52" s="99"/>
      <c r="C52" s="96" t="s">
        <v>619</v>
      </c>
      <c r="D52" s="94" t="s">
        <v>618</v>
      </c>
      <c r="E52" s="90">
        <v>46000</v>
      </c>
      <c r="F52" s="90">
        <v>41063</v>
      </c>
    </row>
    <row r="53" spans="1:6" s="77" customFormat="1" ht="12.75">
      <c r="A53" s="100"/>
      <c r="B53" s="99"/>
      <c r="C53" s="96" t="s">
        <v>621</v>
      </c>
      <c r="D53" s="94" t="s">
        <v>620</v>
      </c>
      <c r="E53" s="90">
        <v>36000</v>
      </c>
      <c r="F53" s="90">
        <v>33825</v>
      </c>
    </row>
    <row r="54" spans="1:6" s="77" customFormat="1" ht="12.75">
      <c r="A54" s="100"/>
      <c r="B54" s="99"/>
      <c r="C54" s="96" t="s">
        <v>623</v>
      </c>
      <c r="D54" s="94" t="s">
        <v>622</v>
      </c>
      <c r="E54" s="90">
        <v>41000</v>
      </c>
      <c r="F54" s="90">
        <v>39079</v>
      </c>
    </row>
    <row r="55" spans="1:6" s="77" customFormat="1" ht="12.75">
      <c r="A55" s="100"/>
      <c r="B55" s="99"/>
      <c r="C55" s="96" t="s">
        <v>625</v>
      </c>
      <c r="D55" s="94" t="s">
        <v>624</v>
      </c>
      <c r="E55" s="90"/>
      <c r="F55" s="90"/>
    </row>
    <row r="56" spans="1:6" s="77" customFormat="1" ht="12.75">
      <c r="A56" s="100"/>
      <c r="B56" s="99"/>
      <c r="C56" s="96" t="s">
        <v>627</v>
      </c>
      <c r="D56" s="94" t="s">
        <v>626</v>
      </c>
      <c r="E56" s="90">
        <v>90000</v>
      </c>
      <c r="F56" s="90">
        <v>84040</v>
      </c>
    </row>
    <row r="57" spans="1:6" s="77" customFormat="1" ht="12.75">
      <c r="A57" s="100"/>
      <c r="B57" s="99"/>
      <c r="C57" s="106" t="s">
        <v>632</v>
      </c>
      <c r="D57" s="94" t="s">
        <v>633</v>
      </c>
      <c r="E57" s="90">
        <v>169000</v>
      </c>
      <c r="F57" s="90">
        <v>156958</v>
      </c>
    </row>
    <row r="58" spans="1:6" s="77" customFormat="1" ht="12.75">
      <c r="A58" s="100"/>
      <c r="B58" s="99"/>
      <c r="C58" s="96" t="s">
        <v>635</v>
      </c>
      <c r="D58" s="94" t="s">
        <v>634</v>
      </c>
      <c r="E58" s="90">
        <v>250000</v>
      </c>
      <c r="F58" s="90">
        <v>236739</v>
      </c>
    </row>
    <row r="59" spans="1:6" s="77" customFormat="1" ht="12.75">
      <c r="A59" s="100"/>
      <c r="B59" s="84" t="s">
        <v>637</v>
      </c>
      <c r="C59" s="93"/>
      <c r="D59" s="97" t="s">
        <v>636</v>
      </c>
      <c r="E59" s="117">
        <v>20000</v>
      </c>
      <c r="F59" s="117">
        <v>19975</v>
      </c>
    </row>
    <row r="60" spans="1:6" s="77" customFormat="1" ht="12.75">
      <c r="A60" s="88"/>
      <c r="B60" s="84" t="s">
        <v>729</v>
      </c>
      <c r="C60" s="92"/>
      <c r="D60" s="97" t="s">
        <v>638</v>
      </c>
      <c r="E60" s="90">
        <f>E61+E62</f>
        <v>0</v>
      </c>
      <c r="F60" s="90">
        <f>F61+F62</f>
        <v>0</v>
      </c>
    </row>
    <row r="61" spans="1:6" s="77" customFormat="1" ht="12.75">
      <c r="A61" s="88"/>
      <c r="B61" s="84"/>
      <c r="C61" s="106" t="s">
        <v>639</v>
      </c>
      <c r="D61" s="94" t="s">
        <v>640</v>
      </c>
      <c r="E61" s="90"/>
      <c r="F61" s="90"/>
    </row>
    <row r="62" spans="1:6" s="77" customFormat="1" ht="12.75">
      <c r="A62" s="88"/>
      <c r="B62" s="84"/>
      <c r="C62" s="106" t="s">
        <v>641</v>
      </c>
      <c r="D62" s="94" t="s">
        <v>642</v>
      </c>
      <c r="E62" s="90"/>
      <c r="F62" s="90"/>
    </row>
    <row r="63" spans="1:7" s="77" customFormat="1" ht="15">
      <c r="A63" s="88"/>
      <c r="B63" s="84" t="s">
        <v>730</v>
      </c>
      <c r="C63" s="92"/>
      <c r="D63" s="97" t="s">
        <v>643</v>
      </c>
      <c r="E63" s="90">
        <f>E64+E65+E66+E67</f>
        <v>0</v>
      </c>
      <c r="F63" s="90">
        <f>F64+F65+F66+F67</f>
        <v>0</v>
      </c>
      <c r="G63" s="73"/>
    </row>
    <row r="64" spans="1:7" s="77" customFormat="1" ht="15">
      <c r="A64" s="100"/>
      <c r="B64" s="99"/>
      <c r="C64" s="96" t="s">
        <v>645</v>
      </c>
      <c r="D64" s="94" t="s">
        <v>644</v>
      </c>
      <c r="E64" s="90"/>
      <c r="F64" s="90"/>
      <c r="G64" s="73"/>
    </row>
    <row r="65" spans="1:7" s="77" customFormat="1" ht="15">
      <c r="A65" s="100"/>
      <c r="B65" s="99"/>
      <c r="C65" s="96" t="s">
        <v>646</v>
      </c>
      <c r="D65" s="94" t="s">
        <v>647</v>
      </c>
      <c r="E65" s="90"/>
      <c r="F65" s="90"/>
      <c r="G65" s="73"/>
    </row>
    <row r="66" spans="1:7" s="77" customFormat="1" ht="15">
      <c r="A66" s="100"/>
      <c r="B66" s="99"/>
      <c r="C66" s="96" t="s">
        <v>648</v>
      </c>
      <c r="D66" s="94" t="s">
        <v>649</v>
      </c>
      <c r="E66" s="90"/>
      <c r="F66" s="90"/>
      <c r="G66" s="73"/>
    </row>
    <row r="67" spans="1:7" s="77" customFormat="1" ht="15">
      <c r="A67" s="100"/>
      <c r="B67" s="99"/>
      <c r="C67" s="96" t="s">
        <v>650</v>
      </c>
      <c r="D67" s="94" t="s">
        <v>651</v>
      </c>
      <c r="E67" s="90"/>
      <c r="F67" s="90"/>
      <c r="G67" s="73"/>
    </row>
    <row r="68" spans="1:7" s="77" customFormat="1" ht="15">
      <c r="A68" s="88"/>
      <c r="B68" s="84" t="s">
        <v>803</v>
      </c>
      <c r="C68" s="92"/>
      <c r="D68" s="97" t="s">
        <v>652</v>
      </c>
      <c r="E68" s="117">
        <f>E69+E70+E71</f>
        <v>47000</v>
      </c>
      <c r="F68" s="117">
        <f>F69+F70+F71</f>
        <v>41687</v>
      </c>
      <c r="G68" s="73"/>
    </row>
    <row r="69" spans="1:7" s="77" customFormat="1" ht="15">
      <c r="A69" s="100"/>
      <c r="B69" s="99"/>
      <c r="C69" s="96" t="s">
        <v>654</v>
      </c>
      <c r="D69" s="94" t="s">
        <v>653</v>
      </c>
      <c r="E69" s="90"/>
      <c r="F69" s="90"/>
      <c r="G69" s="73"/>
    </row>
    <row r="70" spans="1:7" s="77" customFormat="1" ht="15">
      <c r="A70" s="100"/>
      <c r="B70" s="99"/>
      <c r="C70" s="96" t="s">
        <v>655</v>
      </c>
      <c r="D70" s="94" t="s">
        <v>656</v>
      </c>
      <c r="E70" s="90"/>
      <c r="F70" s="90"/>
      <c r="G70" s="73"/>
    </row>
    <row r="71" spans="1:7" s="77" customFormat="1" ht="15">
      <c r="A71" s="100"/>
      <c r="B71" s="99"/>
      <c r="C71" s="96" t="s">
        <v>658</v>
      </c>
      <c r="D71" s="94" t="s">
        <v>657</v>
      </c>
      <c r="E71" s="90">
        <v>47000</v>
      </c>
      <c r="F71" s="90">
        <v>41687</v>
      </c>
      <c r="G71" s="73"/>
    </row>
    <row r="72" spans="1:7" s="77" customFormat="1" ht="15">
      <c r="A72" s="88"/>
      <c r="B72" s="107" t="s">
        <v>731</v>
      </c>
      <c r="C72" s="92"/>
      <c r="D72" s="97" t="s">
        <v>659</v>
      </c>
      <c r="E72" s="117">
        <f>E73+E74</f>
        <v>86000</v>
      </c>
      <c r="F72" s="117">
        <f>F73+F74</f>
        <v>85287</v>
      </c>
      <c r="G72" s="73"/>
    </row>
    <row r="73" spans="1:7" s="77" customFormat="1" ht="15">
      <c r="A73" s="100"/>
      <c r="B73" s="99"/>
      <c r="C73" s="96" t="s">
        <v>661</v>
      </c>
      <c r="D73" s="94" t="s">
        <v>660</v>
      </c>
      <c r="E73" s="90">
        <v>34000</v>
      </c>
      <c r="F73" s="90">
        <v>33540</v>
      </c>
      <c r="G73" s="73"/>
    </row>
    <row r="74" spans="1:7" s="77" customFormat="1" ht="15">
      <c r="A74" s="100"/>
      <c r="B74" s="99"/>
      <c r="C74" s="96" t="s">
        <v>249</v>
      </c>
      <c r="D74" s="94" t="s">
        <v>662</v>
      </c>
      <c r="E74" s="90">
        <v>52000</v>
      </c>
      <c r="F74" s="90">
        <v>51747</v>
      </c>
      <c r="G74" s="73"/>
    </row>
    <row r="75" spans="1:7" s="77" customFormat="1" ht="25.5">
      <c r="A75" s="100"/>
      <c r="B75" s="99"/>
      <c r="C75" s="108" t="s">
        <v>313</v>
      </c>
      <c r="D75" s="97" t="s">
        <v>312</v>
      </c>
      <c r="E75" s="90"/>
      <c r="F75" s="90"/>
      <c r="G75" s="73"/>
    </row>
    <row r="76" spans="1:7" s="77" customFormat="1" ht="15">
      <c r="A76" s="88"/>
      <c r="B76" s="84" t="s">
        <v>833</v>
      </c>
      <c r="C76" s="92"/>
      <c r="D76" s="97" t="s">
        <v>250</v>
      </c>
      <c r="E76" s="90"/>
      <c r="F76" s="90"/>
      <c r="G76" s="73"/>
    </row>
    <row r="77" spans="1:7" s="77" customFormat="1" ht="15">
      <c r="A77" s="109"/>
      <c r="B77" s="84" t="s">
        <v>836</v>
      </c>
      <c r="C77" s="96"/>
      <c r="D77" s="97" t="s">
        <v>835</v>
      </c>
      <c r="E77" s="90"/>
      <c r="F77" s="90"/>
      <c r="G77" s="73"/>
    </row>
    <row r="78" spans="1:7" s="77" customFormat="1" ht="15" customHeight="1">
      <c r="A78" s="88"/>
      <c r="B78" s="84" t="s">
        <v>838</v>
      </c>
      <c r="C78" s="92"/>
      <c r="D78" s="97" t="s">
        <v>837</v>
      </c>
      <c r="E78" s="117">
        <v>7000</v>
      </c>
      <c r="F78" s="117">
        <v>6892</v>
      </c>
      <c r="G78" s="73"/>
    </row>
    <row r="79" spans="1:7" s="77" customFormat="1" ht="15">
      <c r="A79" s="110"/>
      <c r="B79" s="111" t="s">
        <v>841</v>
      </c>
      <c r="C79" s="107"/>
      <c r="D79" s="97" t="s">
        <v>840</v>
      </c>
      <c r="E79" s="117">
        <v>5000</v>
      </c>
      <c r="F79" s="117">
        <v>4434</v>
      </c>
      <c r="G79" s="73"/>
    </row>
    <row r="80" spans="1:7" s="77" customFormat="1" ht="15">
      <c r="A80" s="88"/>
      <c r="B80" s="84" t="s">
        <v>844</v>
      </c>
      <c r="C80" s="92"/>
      <c r="D80" s="97" t="s">
        <v>843</v>
      </c>
      <c r="E80" s="117">
        <v>13000</v>
      </c>
      <c r="F80" s="117">
        <v>12420</v>
      </c>
      <c r="G80" s="73"/>
    </row>
    <row r="81" spans="1:7" s="77" customFormat="1" ht="15">
      <c r="A81" s="88"/>
      <c r="B81" s="84" t="s">
        <v>846</v>
      </c>
      <c r="C81" s="92"/>
      <c r="D81" s="97" t="s">
        <v>847</v>
      </c>
      <c r="E81" s="117">
        <v>11000</v>
      </c>
      <c r="F81" s="117">
        <v>10100</v>
      </c>
      <c r="G81" s="73"/>
    </row>
    <row r="82" spans="1:7" s="77" customFormat="1" ht="15">
      <c r="A82" s="88"/>
      <c r="B82" s="84" t="s">
        <v>849</v>
      </c>
      <c r="C82" s="92"/>
      <c r="D82" s="97" t="s">
        <v>848</v>
      </c>
      <c r="E82" s="90"/>
      <c r="F82" s="90"/>
      <c r="G82" s="73"/>
    </row>
    <row r="83" spans="1:7" s="77" customFormat="1" ht="15">
      <c r="A83" s="88"/>
      <c r="B83" s="84" t="s">
        <v>851</v>
      </c>
      <c r="C83" s="92"/>
      <c r="D83" s="97" t="s">
        <v>850</v>
      </c>
      <c r="E83" s="90"/>
      <c r="F83" s="90"/>
      <c r="G83" s="73"/>
    </row>
    <row r="84" spans="1:7" s="77" customFormat="1" ht="15">
      <c r="A84" s="109"/>
      <c r="B84" s="107" t="s">
        <v>853</v>
      </c>
      <c r="C84" s="103"/>
      <c r="D84" s="97" t="s">
        <v>852</v>
      </c>
      <c r="E84" s="90"/>
      <c r="F84" s="90"/>
      <c r="G84" s="73"/>
    </row>
    <row r="85" spans="1:7" s="77" customFormat="1" ht="25.5" customHeight="1">
      <c r="A85" s="109"/>
      <c r="B85" s="211" t="s">
        <v>552</v>
      </c>
      <c r="C85" s="212"/>
      <c r="D85" s="97" t="s">
        <v>855</v>
      </c>
      <c r="E85" s="90"/>
      <c r="F85" s="90"/>
      <c r="G85" s="73"/>
    </row>
    <row r="86" spans="1:7" s="77" customFormat="1" ht="18" customHeight="1">
      <c r="A86" s="109"/>
      <c r="B86" s="107" t="s">
        <v>674</v>
      </c>
      <c r="C86" s="93"/>
      <c r="D86" s="97" t="s">
        <v>675</v>
      </c>
      <c r="E86" s="90"/>
      <c r="F86" s="90"/>
      <c r="G86" s="73"/>
    </row>
    <row r="87" spans="1:7" s="77" customFormat="1" ht="13.5" customHeight="1">
      <c r="A87" s="109"/>
      <c r="B87" s="107" t="s">
        <v>682</v>
      </c>
      <c r="C87" s="93"/>
      <c r="D87" s="97" t="s">
        <v>681</v>
      </c>
      <c r="E87" s="90"/>
      <c r="F87" s="90"/>
      <c r="G87" s="73"/>
    </row>
    <row r="88" spans="1:7" s="77" customFormat="1" ht="16.5" customHeight="1">
      <c r="A88" s="109"/>
      <c r="B88" s="107" t="s">
        <v>684</v>
      </c>
      <c r="C88" s="93"/>
      <c r="D88" s="97" t="s">
        <v>683</v>
      </c>
      <c r="E88" s="90"/>
      <c r="F88" s="90"/>
      <c r="G88" s="73"/>
    </row>
    <row r="89" spans="1:7" s="77" customFormat="1" ht="15" customHeight="1">
      <c r="A89" s="109"/>
      <c r="B89" s="107" t="s">
        <v>685</v>
      </c>
      <c r="C89" s="93"/>
      <c r="D89" s="97" t="s">
        <v>686</v>
      </c>
      <c r="E89" s="90"/>
      <c r="F89" s="90"/>
      <c r="G89" s="73"/>
    </row>
    <row r="90" spans="1:7" s="77" customFormat="1" ht="17.25" customHeight="1">
      <c r="A90" s="88"/>
      <c r="B90" s="84" t="s">
        <v>62</v>
      </c>
      <c r="C90" s="92"/>
      <c r="D90" s="97" t="s">
        <v>687</v>
      </c>
      <c r="E90" s="90">
        <f>E91+E92+E93+E94</f>
        <v>0</v>
      </c>
      <c r="F90" s="90">
        <f>F91+F92+F93+F94</f>
        <v>0</v>
      </c>
      <c r="G90" s="73"/>
    </row>
    <row r="91" spans="1:7" s="77" customFormat="1" ht="14.25" customHeight="1">
      <c r="A91" s="88"/>
      <c r="B91" s="84"/>
      <c r="C91" s="96" t="s">
        <v>689</v>
      </c>
      <c r="D91" s="94" t="s">
        <v>688</v>
      </c>
      <c r="E91" s="90"/>
      <c r="F91" s="90"/>
      <c r="G91" s="73"/>
    </row>
    <row r="92" spans="1:7" s="77" customFormat="1" ht="15">
      <c r="A92" s="88"/>
      <c r="B92" s="84"/>
      <c r="C92" s="113" t="s">
        <v>691</v>
      </c>
      <c r="D92" s="94" t="s">
        <v>690</v>
      </c>
      <c r="E92" s="90"/>
      <c r="F92" s="90"/>
      <c r="G92" s="73"/>
    </row>
    <row r="93" spans="1:6" s="77" customFormat="1" ht="12.75">
      <c r="A93" s="88"/>
      <c r="B93" s="84"/>
      <c r="C93" s="96" t="s">
        <v>693</v>
      </c>
      <c r="D93" s="94" t="s">
        <v>692</v>
      </c>
      <c r="E93" s="90"/>
      <c r="F93" s="90"/>
    </row>
    <row r="94" spans="1:6" s="77" customFormat="1" ht="25.5" customHeight="1">
      <c r="A94" s="88"/>
      <c r="B94" s="84"/>
      <c r="C94" s="114" t="s">
        <v>221</v>
      </c>
      <c r="D94" s="94" t="s">
        <v>61</v>
      </c>
      <c r="E94" s="90"/>
      <c r="F94" s="90"/>
    </row>
    <row r="95" spans="1:6" s="77" customFormat="1" ht="26.25" customHeight="1">
      <c r="A95" s="88"/>
      <c r="B95" s="84"/>
      <c r="C95" s="108" t="s">
        <v>695</v>
      </c>
      <c r="D95" s="97" t="s">
        <v>694</v>
      </c>
      <c r="E95" s="90"/>
      <c r="F95" s="90"/>
    </row>
    <row r="96" spans="1:6" s="77" customFormat="1" ht="15.75" customHeight="1">
      <c r="A96" s="88"/>
      <c r="B96" s="115"/>
      <c r="C96" s="116" t="s">
        <v>1094</v>
      </c>
      <c r="D96" s="97" t="s">
        <v>1095</v>
      </c>
      <c r="E96" s="90"/>
      <c r="F96" s="90"/>
    </row>
    <row r="97" spans="1:6" s="77" customFormat="1" ht="18" customHeight="1">
      <c r="A97" s="88"/>
      <c r="B97" s="115"/>
      <c r="C97" s="92" t="s">
        <v>57</v>
      </c>
      <c r="D97" s="97" t="s">
        <v>58</v>
      </c>
      <c r="E97" s="117"/>
      <c r="F97" s="117"/>
    </row>
    <row r="98" spans="1:6" s="77" customFormat="1" ht="15" customHeight="1">
      <c r="A98" s="88"/>
      <c r="B98" s="84" t="s">
        <v>186</v>
      </c>
      <c r="C98" s="92"/>
      <c r="D98" s="97" t="s">
        <v>696</v>
      </c>
      <c r="E98" s="117">
        <f>E99+E100+E101+E102+E103+E104+E105+E106+E107</f>
        <v>926000</v>
      </c>
      <c r="F98" s="117">
        <f>F99+F100+F101+F102+F103+F104+F105+F106+F107</f>
        <v>917717</v>
      </c>
    </row>
    <row r="99" spans="1:6" s="77" customFormat="1" ht="18" customHeight="1">
      <c r="A99" s="100"/>
      <c r="B99" s="99"/>
      <c r="C99" s="96" t="s">
        <v>699</v>
      </c>
      <c r="D99" s="94" t="s">
        <v>697</v>
      </c>
      <c r="E99" s="90">
        <v>1000</v>
      </c>
      <c r="F99" s="90">
        <v>334</v>
      </c>
    </row>
    <row r="100" spans="1:6" s="77" customFormat="1" ht="17.25" customHeight="1">
      <c r="A100" s="100"/>
      <c r="B100" s="99"/>
      <c r="C100" s="96" t="s">
        <v>702</v>
      </c>
      <c r="D100" s="94" t="s">
        <v>701</v>
      </c>
      <c r="E100" s="90">
        <v>3000</v>
      </c>
      <c r="F100" s="90">
        <v>2005</v>
      </c>
    </row>
    <row r="101" spans="1:6" s="77" customFormat="1" ht="15" customHeight="1">
      <c r="A101" s="100"/>
      <c r="B101" s="99"/>
      <c r="C101" s="96" t="s">
        <v>704</v>
      </c>
      <c r="D101" s="94" t="s">
        <v>703</v>
      </c>
      <c r="E101" s="90">
        <v>13000</v>
      </c>
      <c r="F101" s="90">
        <v>12208</v>
      </c>
    </row>
    <row r="102" spans="1:6" s="77" customFormat="1" ht="13.5" customHeight="1">
      <c r="A102" s="100"/>
      <c r="B102" s="99"/>
      <c r="C102" s="96" t="s">
        <v>706</v>
      </c>
      <c r="D102" s="94" t="s">
        <v>705</v>
      </c>
      <c r="E102" s="90"/>
      <c r="F102" s="90"/>
    </row>
    <row r="103" spans="1:6" s="77" customFormat="1" ht="15.75" customHeight="1">
      <c r="A103" s="109"/>
      <c r="B103" s="97"/>
      <c r="C103" s="93" t="s">
        <v>708</v>
      </c>
      <c r="D103" s="94" t="s">
        <v>707</v>
      </c>
      <c r="E103" s="90"/>
      <c r="F103" s="90"/>
    </row>
    <row r="104" spans="1:6" s="77" customFormat="1" ht="16.5" customHeight="1">
      <c r="A104" s="100"/>
      <c r="B104" s="99"/>
      <c r="C104" s="103" t="s">
        <v>710</v>
      </c>
      <c r="D104" s="94" t="s">
        <v>709</v>
      </c>
      <c r="E104" s="90"/>
      <c r="F104" s="90"/>
    </row>
    <row r="105" spans="1:6" s="77" customFormat="1" ht="15.75" customHeight="1">
      <c r="A105" s="100"/>
      <c r="B105" s="99"/>
      <c r="C105" s="103" t="s">
        <v>711</v>
      </c>
      <c r="D105" s="94" t="s">
        <v>712</v>
      </c>
      <c r="E105" s="90"/>
      <c r="F105" s="90"/>
    </row>
    <row r="106" spans="1:6" s="77" customFormat="1" ht="17.25" customHeight="1">
      <c r="A106" s="95"/>
      <c r="B106" s="84"/>
      <c r="C106" s="103" t="s">
        <v>714</v>
      </c>
      <c r="D106" s="94" t="s">
        <v>713</v>
      </c>
      <c r="E106" s="90"/>
      <c r="F106" s="90"/>
    </row>
    <row r="107" spans="1:6" s="77" customFormat="1" ht="16.5" customHeight="1">
      <c r="A107" s="95"/>
      <c r="B107" s="84"/>
      <c r="C107" s="96" t="s">
        <v>716</v>
      </c>
      <c r="D107" s="94" t="s">
        <v>715</v>
      </c>
      <c r="E107" s="90">
        <v>909000</v>
      </c>
      <c r="F107" s="90">
        <v>903170</v>
      </c>
    </row>
    <row r="108" spans="1:6" s="77" customFormat="1" ht="27.75" customHeight="1">
      <c r="A108" s="95"/>
      <c r="B108" s="84"/>
      <c r="C108" s="112" t="s">
        <v>787</v>
      </c>
      <c r="D108" s="118" t="s">
        <v>997</v>
      </c>
      <c r="E108" s="119"/>
      <c r="F108" s="119"/>
    </row>
    <row r="109" spans="1:6" s="77" customFormat="1" ht="25.5">
      <c r="A109" s="95"/>
      <c r="B109" s="84"/>
      <c r="C109" s="112" t="s">
        <v>794</v>
      </c>
      <c r="D109" s="97" t="s">
        <v>788</v>
      </c>
      <c r="E109" s="90"/>
      <c r="F109" s="90"/>
    </row>
    <row r="110" spans="1:6" s="77" customFormat="1" ht="27" customHeight="1">
      <c r="A110" s="95"/>
      <c r="B110" s="84"/>
      <c r="C110" s="112" t="s">
        <v>208</v>
      </c>
      <c r="D110" s="97" t="s">
        <v>789</v>
      </c>
      <c r="E110" s="90"/>
      <c r="F110" s="90"/>
    </row>
    <row r="111" spans="1:6" s="77" customFormat="1" ht="25.5">
      <c r="A111" s="95"/>
      <c r="B111" s="84"/>
      <c r="C111" s="112" t="s">
        <v>795</v>
      </c>
      <c r="D111" s="97" t="s">
        <v>790</v>
      </c>
      <c r="E111" s="90"/>
      <c r="F111" s="90"/>
    </row>
    <row r="112" spans="1:6" s="77" customFormat="1" ht="36.75" customHeight="1">
      <c r="A112" s="95"/>
      <c r="B112" s="84"/>
      <c r="C112" s="112" t="s">
        <v>209</v>
      </c>
      <c r="D112" s="97" t="s">
        <v>791</v>
      </c>
      <c r="E112" s="90"/>
      <c r="F112" s="90"/>
    </row>
    <row r="113" spans="1:6" s="77" customFormat="1" ht="25.5">
      <c r="A113" s="95"/>
      <c r="B113" s="84"/>
      <c r="C113" s="112" t="s">
        <v>212</v>
      </c>
      <c r="D113" s="97" t="s">
        <v>792</v>
      </c>
      <c r="E113" s="90"/>
      <c r="F113" s="90"/>
    </row>
    <row r="114" spans="1:6" s="77" customFormat="1" ht="13.5" customHeight="1">
      <c r="A114" s="109" t="s">
        <v>1015</v>
      </c>
      <c r="B114" s="84"/>
      <c r="C114" s="84"/>
      <c r="D114" s="97" t="s">
        <v>717</v>
      </c>
      <c r="E114" s="90">
        <f>E115+E119+E125+E132</f>
        <v>0</v>
      </c>
      <c r="F114" s="90">
        <f>F115+F119+F125+F132</f>
        <v>0</v>
      </c>
    </row>
    <row r="115" spans="1:6" s="77" customFormat="1" ht="12.75">
      <c r="A115" s="109"/>
      <c r="B115" s="92" t="s">
        <v>1057</v>
      </c>
      <c r="C115" s="92"/>
      <c r="D115" s="97" t="s">
        <v>842</v>
      </c>
      <c r="E115" s="90">
        <f>E116+E117+E118</f>
        <v>0</v>
      </c>
      <c r="F115" s="90">
        <f>F116+F117+F118</f>
        <v>0</v>
      </c>
    </row>
    <row r="116" spans="1:6" s="77" customFormat="1" ht="12.75">
      <c r="A116" s="109"/>
      <c r="B116" s="84"/>
      <c r="C116" s="93" t="s">
        <v>721</v>
      </c>
      <c r="D116" s="94" t="s">
        <v>720</v>
      </c>
      <c r="E116" s="90"/>
      <c r="F116" s="90"/>
    </row>
    <row r="117" spans="1:6" s="77" customFormat="1" ht="16.5" customHeight="1">
      <c r="A117" s="109"/>
      <c r="B117" s="84"/>
      <c r="C117" s="93" t="s">
        <v>723</v>
      </c>
      <c r="D117" s="94" t="s">
        <v>722</v>
      </c>
      <c r="E117" s="90"/>
      <c r="F117" s="90"/>
    </row>
    <row r="118" spans="1:6" s="77" customFormat="1" ht="17.25" customHeight="1">
      <c r="A118" s="109"/>
      <c r="B118" s="84"/>
      <c r="C118" s="93" t="s">
        <v>89</v>
      </c>
      <c r="D118" s="94" t="s">
        <v>736</v>
      </c>
      <c r="E118" s="90"/>
      <c r="F118" s="90"/>
    </row>
    <row r="119" spans="1:6" s="77" customFormat="1" ht="12.75">
      <c r="A119" s="109"/>
      <c r="B119" s="92" t="s">
        <v>51</v>
      </c>
      <c r="C119" s="92"/>
      <c r="D119" s="97" t="s">
        <v>700</v>
      </c>
      <c r="E119" s="120">
        <f>E120+E121+E122+E123+E124</f>
        <v>0</v>
      </c>
      <c r="F119" s="120">
        <f>F120+F121+F122+F123+F124</f>
        <v>0</v>
      </c>
    </row>
    <row r="120" spans="1:6" s="77" customFormat="1" ht="12.75">
      <c r="A120" s="109"/>
      <c r="B120" s="84"/>
      <c r="C120" s="103" t="s">
        <v>726</v>
      </c>
      <c r="D120" s="94" t="s">
        <v>725</v>
      </c>
      <c r="E120" s="90"/>
      <c r="F120" s="90"/>
    </row>
    <row r="121" spans="1:6" s="77" customFormat="1" ht="15" customHeight="1">
      <c r="A121" s="109"/>
      <c r="B121" s="84"/>
      <c r="C121" s="103" t="s">
        <v>877</v>
      </c>
      <c r="D121" s="94" t="s">
        <v>727</v>
      </c>
      <c r="E121" s="90"/>
      <c r="F121" s="90"/>
    </row>
    <row r="122" spans="1:6" s="77" customFormat="1" ht="13.5" customHeight="1">
      <c r="A122" s="109"/>
      <c r="B122" s="84"/>
      <c r="C122" s="103" t="s">
        <v>879</v>
      </c>
      <c r="D122" s="94" t="s">
        <v>878</v>
      </c>
      <c r="E122" s="90"/>
      <c r="F122" s="90"/>
    </row>
    <row r="123" spans="1:6" s="77" customFormat="1" ht="16.5" customHeight="1">
      <c r="A123" s="109"/>
      <c r="B123" s="84"/>
      <c r="C123" s="103" t="s">
        <v>89</v>
      </c>
      <c r="D123" s="94" t="s">
        <v>88</v>
      </c>
      <c r="E123" s="90"/>
      <c r="F123" s="90"/>
    </row>
    <row r="124" spans="1:6" s="77" customFormat="1" ht="15.75" customHeight="1">
      <c r="A124" s="109"/>
      <c r="B124" s="84"/>
      <c r="C124" s="103" t="s">
        <v>881</v>
      </c>
      <c r="D124" s="94" t="s">
        <v>880</v>
      </c>
      <c r="E124" s="90"/>
      <c r="F124" s="90"/>
    </row>
    <row r="125" spans="1:6" s="77" customFormat="1" ht="12.75">
      <c r="A125" s="109"/>
      <c r="B125" s="216" t="s">
        <v>40</v>
      </c>
      <c r="C125" s="216"/>
      <c r="D125" s="97" t="s">
        <v>845</v>
      </c>
      <c r="E125" s="90">
        <f>E126+E127+E128+E129+E130+E131</f>
        <v>0</v>
      </c>
      <c r="F125" s="90">
        <f>F126+F127+F128+F129+F130+F131</f>
        <v>0</v>
      </c>
    </row>
    <row r="126" spans="1:6" s="77" customFormat="1" ht="12.75">
      <c r="A126" s="109"/>
      <c r="B126" s="84"/>
      <c r="C126" s="93" t="s">
        <v>883</v>
      </c>
      <c r="D126" s="94" t="s">
        <v>884</v>
      </c>
      <c r="E126" s="90"/>
      <c r="F126" s="90"/>
    </row>
    <row r="127" spans="1:6" s="77" customFormat="1" ht="14.25" customHeight="1">
      <c r="A127" s="109"/>
      <c r="B127" s="84"/>
      <c r="C127" s="93" t="s">
        <v>886</v>
      </c>
      <c r="D127" s="94" t="s">
        <v>887</v>
      </c>
      <c r="E127" s="90"/>
      <c r="F127" s="90"/>
    </row>
    <row r="128" spans="1:6" s="77" customFormat="1" ht="16.5" customHeight="1">
      <c r="A128" s="109"/>
      <c r="B128" s="84"/>
      <c r="C128" s="93" t="s">
        <v>888</v>
      </c>
      <c r="D128" s="94" t="s">
        <v>889</v>
      </c>
      <c r="E128" s="90"/>
      <c r="F128" s="90"/>
    </row>
    <row r="129" spans="1:6" s="77" customFormat="1" ht="13.5" customHeight="1">
      <c r="A129" s="109"/>
      <c r="B129" s="84"/>
      <c r="C129" s="93" t="s">
        <v>890</v>
      </c>
      <c r="D129" s="94" t="s">
        <v>891</v>
      </c>
      <c r="E129" s="90"/>
      <c r="F129" s="90"/>
    </row>
    <row r="130" spans="1:6" s="77" customFormat="1" ht="15" customHeight="1">
      <c r="A130" s="109"/>
      <c r="B130" s="84"/>
      <c r="C130" s="106" t="s">
        <v>528</v>
      </c>
      <c r="D130" s="94" t="s">
        <v>892</v>
      </c>
      <c r="E130" s="90"/>
      <c r="F130" s="90"/>
    </row>
    <row r="131" spans="1:6" s="77" customFormat="1" ht="18" customHeight="1">
      <c r="A131" s="109"/>
      <c r="B131" s="84"/>
      <c r="C131" s="121" t="s">
        <v>806</v>
      </c>
      <c r="D131" s="94" t="s">
        <v>805</v>
      </c>
      <c r="E131" s="90"/>
      <c r="F131" s="90"/>
    </row>
    <row r="132" spans="1:6" s="77" customFormat="1" ht="15.75" customHeight="1">
      <c r="A132" s="109"/>
      <c r="B132" s="84"/>
      <c r="C132" s="84" t="s">
        <v>223</v>
      </c>
      <c r="D132" s="97" t="s">
        <v>63</v>
      </c>
      <c r="E132" s="90"/>
      <c r="F132" s="90"/>
    </row>
    <row r="133" spans="1:6" s="77" customFormat="1" ht="15.75" customHeight="1">
      <c r="A133" s="213" t="s">
        <v>804</v>
      </c>
      <c r="B133" s="214"/>
      <c r="C133" s="214"/>
      <c r="D133" s="97" t="s">
        <v>893</v>
      </c>
      <c r="E133" s="90">
        <f>E134+E135+E136+E137+E138+E139+E140+E141+E142+E143+E144+E145+E146+E147+E148+E149+E150+E151+E152+E153+E154</f>
        <v>0</v>
      </c>
      <c r="F133" s="90">
        <f>F134+F135+F136+F137+F138+F139+F140+F141+F142+F143+F144+F145+F146+F147+F148+F149+F150+F151+F152+F153+F154</f>
        <v>0</v>
      </c>
    </row>
    <row r="134" spans="1:6" s="77" customFormat="1" ht="14.25" customHeight="1">
      <c r="A134" s="109"/>
      <c r="B134" s="84"/>
      <c r="C134" s="84" t="s">
        <v>895</v>
      </c>
      <c r="D134" s="97" t="s">
        <v>894</v>
      </c>
      <c r="E134" s="90"/>
      <c r="F134" s="90"/>
    </row>
    <row r="135" spans="1:6" s="77" customFormat="1" ht="16.5" customHeight="1">
      <c r="A135" s="109"/>
      <c r="B135" s="84"/>
      <c r="C135" s="84" t="s">
        <v>897</v>
      </c>
      <c r="D135" s="97" t="s">
        <v>896</v>
      </c>
      <c r="E135" s="90"/>
      <c r="F135" s="90"/>
    </row>
    <row r="136" spans="1:6" s="77" customFormat="1" ht="16.5" customHeight="1">
      <c r="A136" s="95"/>
      <c r="B136" s="84"/>
      <c r="C136" s="84" t="s">
        <v>899</v>
      </c>
      <c r="D136" s="97" t="s">
        <v>898</v>
      </c>
      <c r="E136" s="90"/>
      <c r="F136" s="90"/>
    </row>
    <row r="137" spans="1:6" s="77" customFormat="1" ht="16.5" customHeight="1">
      <c r="A137" s="109"/>
      <c r="B137" s="84"/>
      <c r="C137" s="107" t="s">
        <v>901</v>
      </c>
      <c r="D137" s="97" t="s">
        <v>900</v>
      </c>
      <c r="E137" s="90"/>
      <c r="F137" s="90"/>
    </row>
    <row r="138" spans="1:6" s="77" customFormat="1" ht="12.75">
      <c r="A138" s="109"/>
      <c r="B138" s="84"/>
      <c r="C138" s="107" t="s">
        <v>0</v>
      </c>
      <c r="D138" s="97" t="s">
        <v>1</v>
      </c>
      <c r="E138" s="90"/>
      <c r="F138" s="90"/>
    </row>
    <row r="139" spans="1:6" s="77" customFormat="1" ht="12.75">
      <c r="A139" s="95"/>
      <c r="B139" s="84"/>
      <c r="C139" s="107" t="s">
        <v>3</v>
      </c>
      <c r="D139" s="97" t="s">
        <v>2</v>
      </c>
      <c r="E139" s="90"/>
      <c r="F139" s="90"/>
    </row>
    <row r="140" spans="1:6" s="77" customFormat="1" ht="13.5" customHeight="1">
      <c r="A140" s="95"/>
      <c r="B140" s="84"/>
      <c r="C140" s="107" t="s">
        <v>5</v>
      </c>
      <c r="D140" s="97" t="s">
        <v>4</v>
      </c>
      <c r="E140" s="90"/>
      <c r="F140" s="90"/>
    </row>
    <row r="141" spans="1:6" s="77" customFormat="1" ht="13.5" customHeight="1">
      <c r="A141" s="95"/>
      <c r="B141" s="84"/>
      <c r="C141" s="122" t="s">
        <v>8</v>
      </c>
      <c r="D141" s="97" t="s">
        <v>7</v>
      </c>
      <c r="E141" s="90"/>
      <c r="F141" s="90"/>
    </row>
    <row r="142" spans="1:6" s="77" customFormat="1" ht="15" customHeight="1">
      <c r="A142" s="95"/>
      <c r="B142" s="84"/>
      <c r="C142" s="107" t="s">
        <v>10</v>
      </c>
      <c r="D142" s="97" t="s">
        <v>9</v>
      </c>
      <c r="E142" s="90"/>
      <c r="F142" s="90"/>
    </row>
    <row r="143" spans="1:6" s="77" customFormat="1" ht="17.25" customHeight="1">
      <c r="A143" s="95"/>
      <c r="B143" s="84"/>
      <c r="C143" s="107" t="s">
        <v>12</v>
      </c>
      <c r="D143" s="97" t="s">
        <v>11</v>
      </c>
      <c r="E143" s="90"/>
      <c r="F143" s="90"/>
    </row>
    <row r="144" spans="1:6" s="77" customFormat="1" ht="13.5" customHeight="1">
      <c r="A144" s="109"/>
      <c r="B144" s="84"/>
      <c r="C144" s="107" t="s">
        <v>14</v>
      </c>
      <c r="D144" s="97" t="s">
        <v>13</v>
      </c>
      <c r="E144" s="90"/>
      <c r="F144" s="90"/>
    </row>
    <row r="145" spans="1:6" s="77" customFormat="1" ht="26.25" customHeight="1">
      <c r="A145" s="86"/>
      <c r="B145" s="92"/>
      <c r="C145" s="123" t="s">
        <v>15</v>
      </c>
      <c r="D145" s="124" t="s">
        <v>854</v>
      </c>
      <c r="E145" s="90"/>
      <c r="F145" s="90"/>
    </row>
    <row r="146" spans="1:6" s="77" customFormat="1" ht="12.75">
      <c r="A146" s="109"/>
      <c r="B146" s="84"/>
      <c r="C146" s="107" t="s">
        <v>202</v>
      </c>
      <c r="D146" s="97" t="s">
        <v>6</v>
      </c>
      <c r="E146" s="90"/>
      <c r="F146" s="90"/>
    </row>
    <row r="147" spans="1:6" s="77" customFormat="1" ht="12.75">
      <c r="A147" s="109"/>
      <c r="B147" s="84"/>
      <c r="C147" s="107" t="s">
        <v>25</v>
      </c>
      <c r="D147" s="97" t="s">
        <v>24</v>
      </c>
      <c r="E147" s="90"/>
      <c r="F147" s="90"/>
    </row>
    <row r="148" spans="1:6" s="77" customFormat="1" ht="17.25" customHeight="1">
      <c r="A148" s="109"/>
      <c r="B148" s="84"/>
      <c r="C148" s="107" t="s">
        <v>26</v>
      </c>
      <c r="D148" s="97" t="s">
        <v>27</v>
      </c>
      <c r="E148" s="90"/>
      <c r="F148" s="90"/>
    </row>
    <row r="149" spans="1:6" s="77" customFormat="1" ht="15.75" customHeight="1">
      <c r="A149" s="109"/>
      <c r="B149" s="84"/>
      <c r="C149" s="122" t="s">
        <v>426</v>
      </c>
      <c r="D149" s="97" t="s">
        <v>834</v>
      </c>
      <c r="E149" s="90"/>
      <c r="F149" s="90"/>
    </row>
    <row r="150" spans="1:6" s="77" customFormat="1" ht="25.5" customHeight="1">
      <c r="A150" s="109"/>
      <c r="B150" s="84"/>
      <c r="C150" s="125" t="s">
        <v>427</v>
      </c>
      <c r="D150" s="97" t="s">
        <v>428</v>
      </c>
      <c r="E150" s="90"/>
      <c r="F150" s="90"/>
    </row>
    <row r="151" spans="1:6" s="77" customFormat="1" ht="12.75">
      <c r="A151" s="109"/>
      <c r="B151" s="84"/>
      <c r="C151" s="107" t="s">
        <v>430</v>
      </c>
      <c r="D151" s="97" t="s">
        <v>429</v>
      </c>
      <c r="E151" s="90"/>
      <c r="F151" s="90"/>
    </row>
    <row r="152" spans="1:6" s="77" customFormat="1" ht="15.75" customHeight="1">
      <c r="A152" s="109"/>
      <c r="B152" s="84"/>
      <c r="C152" s="107" t="s">
        <v>431</v>
      </c>
      <c r="D152" s="97" t="s">
        <v>432</v>
      </c>
      <c r="E152" s="90"/>
      <c r="F152" s="90"/>
    </row>
    <row r="153" spans="1:6" s="77" customFormat="1" ht="27" customHeight="1">
      <c r="A153" s="109"/>
      <c r="B153" s="84"/>
      <c r="C153" s="125" t="s">
        <v>1013</v>
      </c>
      <c r="D153" s="97" t="s">
        <v>1081</v>
      </c>
      <c r="E153" s="90"/>
      <c r="F153" s="90"/>
    </row>
    <row r="154" spans="1:6" s="77" customFormat="1" ht="16.5" customHeight="1">
      <c r="A154" s="95"/>
      <c r="B154" s="84"/>
      <c r="C154" s="107" t="s">
        <v>433</v>
      </c>
      <c r="D154" s="97" t="s">
        <v>839</v>
      </c>
      <c r="E154" s="90"/>
      <c r="F154" s="90"/>
    </row>
    <row r="155" spans="1:6" s="77" customFormat="1" ht="17.25" customHeight="1">
      <c r="A155" s="126" t="s">
        <v>807</v>
      </c>
      <c r="B155" s="111"/>
      <c r="C155" s="107"/>
      <c r="D155" s="97" t="s">
        <v>718</v>
      </c>
      <c r="E155" s="90">
        <f>E156+E157+E158</f>
        <v>0</v>
      </c>
      <c r="F155" s="90">
        <f>F156+F157+F158</f>
        <v>0</v>
      </c>
    </row>
    <row r="156" spans="1:6" s="77" customFormat="1" ht="12.75">
      <c r="A156" s="95"/>
      <c r="B156" s="84" t="s">
        <v>435</v>
      </c>
      <c r="C156" s="84"/>
      <c r="D156" s="97" t="s">
        <v>719</v>
      </c>
      <c r="E156" s="90"/>
      <c r="F156" s="90"/>
    </row>
    <row r="157" spans="1:6" s="77" customFormat="1" ht="12.75">
      <c r="A157" s="95"/>
      <c r="B157" s="84" t="s">
        <v>436</v>
      </c>
      <c r="C157" s="84"/>
      <c r="D157" s="97" t="s">
        <v>724</v>
      </c>
      <c r="E157" s="90"/>
      <c r="F157" s="90"/>
    </row>
    <row r="158" spans="1:6" s="77" customFormat="1" ht="15.75" customHeight="1">
      <c r="A158" s="95"/>
      <c r="B158" s="84" t="s">
        <v>438</v>
      </c>
      <c r="C158" s="84"/>
      <c r="D158" s="97" t="s">
        <v>437</v>
      </c>
      <c r="E158" s="90"/>
      <c r="F158" s="90"/>
    </row>
    <row r="159" spans="1:6" s="77" customFormat="1" ht="26.25" customHeight="1">
      <c r="A159" s="109"/>
      <c r="B159" s="84"/>
      <c r="C159" s="127" t="s">
        <v>16</v>
      </c>
      <c r="D159" s="97" t="s">
        <v>439</v>
      </c>
      <c r="E159" s="117">
        <f>E160+E219</f>
        <v>68000</v>
      </c>
      <c r="F159" s="117">
        <f>F160+F219</f>
        <v>62065</v>
      </c>
    </row>
    <row r="160" spans="1:6" s="77" customFormat="1" ht="31.5" customHeight="1">
      <c r="A160" s="109"/>
      <c r="B160" s="224" t="s">
        <v>1100</v>
      </c>
      <c r="C160" s="225"/>
      <c r="D160" s="97" t="s">
        <v>882</v>
      </c>
      <c r="E160" s="117">
        <f>E161+E162+E163+E164+E165+E166+E167+E168+E169+E170+E171+E172+E173+E174+E175+E176+E177+E178+E179+E180+E181+E182+E183+E184+E185+E186+E187+E188+E189+E190+E191+E192+E193+E194+E195+E196+E197+E198+E199+E200+E201+E202+E203+E204+E205+E206+E207+E208+E209+E210+E211+E212+E213+E214+E215+E216+E217+E218</f>
        <v>68000</v>
      </c>
      <c r="F160" s="117">
        <f>F161+F162+F163+F164+F165+F166+F167+F168+F169+F170+F171+F172+F173+F174+F175+F176+F177+F178+F179+F180+F181+F182+F183+F184+F185+F186+F187+F188+F189+F190+F191+F192+F193+F194+F195+F196+F197+F198+F199+F200+F201+F202+F203+F204+F205+F206+F207+F208+F209+F210+F211+F212+F213+F214+F215+F216+F217+F218</f>
        <v>62065</v>
      </c>
    </row>
    <row r="161" spans="1:6" s="77" customFormat="1" ht="15.75" customHeight="1">
      <c r="A161" s="109"/>
      <c r="B161" s="84"/>
      <c r="C161" s="96" t="s">
        <v>441</v>
      </c>
      <c r="D161" s="94" t="s">
        <v>440</v>
      </c>
      <c r="E161" s="90"/>
      <c r="F161" s="90"/>
    </row>
    <row r="162" spans="1:6" s="77" customFormat="1" ht="15.75" customHeight="1">
      <c r="A162" s="109"/>
      <c r="B162" s="84"/>
      <c r="C162" s="103" t="s">
        <v>443</v>
      </c>
      <c r="D162" s="94" t="s">
        <v>442</v>
      </c>
      <c r="E162" s="90"/>
      <c r="F162" s="90"/>
    </row>
    <row r="163" spans="1:6" s="77" customFormat="1" ht="15.75" customHeight="1">
      <c r="A163" s="109"/>
      <c r="B163" s="128"/>
      <c r="C163" s="103" t="s">
        <v>445</v>
      </c>
      <c r="D163" s="94" t="s">
        <v>444</v>
      </c>
      <c r="E163" s="90">
        <v>68000</v>
      </c>
      <c r="F163" s="90">
        <v>62065</v>
      </c>
    </row>
    <row r="164" spans="1:6" s="77" customFormat="1" ht="15.75" customHeight="1">
      <c r="A164" s="129"/>
      <c r="B164" s="128"/>
      <c r="C164" s="103" t="s">
        <v>447</v>
      </c>
      <c r="D164" s="94" t="s">
        <v>446</v>
      </c>
      <c r="E164" s="90"/>
      <c r="F164" s="90"/>
    </row>
    <row r="165" spans="1:6" s="77" customFormat="1" ht="16.5" customHeight="1">
      <c r="A165" s="129"/>
      <c r="B165" s="128"/>
      <c r="C165" s="103" t="s">
        <v>449</v>
      </c>
      <c r="D165" s="94" t="s">
        <v>448</v>
      </c>
      <c r="E165" s="90"/>
      <c r="F165" s="90"/>
    </row>
    <row r="166" spans="1:6" s="77" customFormat="1" ht="12.75">
      <c r="A166" s="129"/>
      <c r="B166" s="84"/>
      <c r="C166" s="103" t="s">
        <v>451</v>
      </c>
      <c r="D166" s="94" t="s">
        <v>450</v>
      </c>
      <c r="E166" s="90"/>
      <c r="F166" s="90"/>
    </row>
    <row r="167" spans="1:6" s="77" customFormat="1" ht="15.75" customHeight="1">
      <c r="A167" s="109"/>
      <c r="B167" s="84"/>
      <c r="C167" s="103" t="s">
        <v>902</v>
      </c>
      <c r="D167" s="94" t="s">
        <v>903</v>
      </c>
      <c r="E167" s="90"/>
      <c r="F167" s="90"/>
    </row>
    <row r="168" spans="1:6" s="77" customFormat="1" ht="12.75">
      <c r="A168" s="109"/>
      <c r="B168" s="84"/>
      <c r="C168" s="103" t="s">
        <v>905</v>
      </c>
      <c r="D168" s="94" t="s">
        <v>904</v>
      </c>
      <c r="E168" s="90"/>
      <c r="F168" s="90"/>
    </row>
    <row r="169" spans="1:6" s="77" customFormat="1" ht="28.5" customHeight="1">
      <c r="A169" s="109"/>
      <c r="B169" s="84"/>
      <c r="C169" s="114" t="s">
        <v>907</v>
      </c>
      <c r="D169" s="94" t="s">
        <v>906</v>
      </c>
      <c r="E169" s="90"/>
      <c r="F169" s="90"/>
    </row>
    <row r="170" spans="1:6" s="77" customFormat="1" ht="25.5" customHeight="1">
      <c r="A170" s="109"/>
      <c r="B170" s="92"/>
      <c r="C170" s="130" t="s">
        <v>213</v>
      </c>
      <c r="D170" s="94" t="s">
        <v>908</v>
      </c>
      <c r="E170" s="90"/>
      <c r="F170" s="90"/>
    </row>
    <row r="171" spans="1:6" s="77" customFormat="1" ht="26.25" customHeight="1">
      <c r="A171" s="91"/>
      <c r="B171" s="92"/>
      <c r="C171" s="106" t="s">
        <v>910</v>
      </c>
      <c r="D171" s="94" t="s">
        <v>909</v>
      </c>
      <c r="E171" s="90"/>
      <c r="F171" s="90"/>
    </row>
    <row r="172" spans="1:6" s="77" customFormat="1" ht="14.25" customHeight="1">
      <c r="A172" s="91"/>
      <c r="B172" s="92"/>
      <c r="C172" s="103" t="s">
        <v>914</v>
      </c>
      <c r="D172" s="94" t="s">
        <v>913</v>
      </c>
      <c r="E172" s="90"/>
      <c r="F172" s="90"/>
    </row>
    <row r="173" spans="1:6" s="77" customFormat="1" ht="19.5" customHeight="1">
      <c r="A173" s="91"/>
      <c r="B173" s="84"/>
      <c r="C173" s="103" t="s">
        <v>916</v>
      </c>
      <c r="D173" s="94" t="s">
        <v>915</v>
      </c>
      <c r="E173" s="90"/>
      <c r="F173" s="90"/>
    </row>
    <row r="174" spans="1:6" s="77" customFormat="1" ht="25.5" customHeight="1">
      <c r="A174" s="109"/>
      <c r="B174" s="84"/>
      <c r="C174" s="131" t="s">
        <v>917</v>
      </c>
      <c r="D174" s="94" t="s">
        <v>918</v>
      </c>
      <c r="E174" s="90"/>
      <c r="F174" s="90"/>
    </row>
    <row r="175" spans="1:6" s="77" customFormat="1" ht="25.5" customHeight="1">
      <c r="A175" s="109"/>
      <c r="B175" s="84"/>
      <c r="C175" s="131" t="s">
        <v>919</v>
      </c>
      <c r="D175" s="94" t="s">
        <v>920</v>
      </c>
      <c r="E175" s="90"/>
      <c r="F175" s="90"/>
    </row>
    <row r="176" spans="1:6" s="77" customFormat="1" ht="25.5">
      <c r="A176" s="109"/>
      <c r="B176" s="84"/>
      <c r="C176" s="106" t="s">
        <v>922</v>
      </c>
      <c r="D176" s="94" t="s">
        <v>921</v>
      </c>
      <c r="E176" s="90"/>
      <c r="F176" s="90"/>
    </row>
    <row r="177" spans="1:6" s="77" customFormat="1" ht="19.5" customHeight="1">
      <c r="A177" s="109"/>
      <c r="B177" s="128"/>
      <c r="C177" s="131" t="s">
        <v>924</v>
      </c>
      <c r="D177" s="94" t="s">
        <v>923</v>
      </c>
      <c r="E177" s="90"/>
      <c r="F177" s="90"/>
    </row>
    <row r="178" spans="1:6" s="77" customFormat="1" ht="36" customHeight="1">
      <c r="A178" s="129"/>
      <c r="B178" s="128"/>
      <c r="C178" s="106" t="s">
        <v>254</v>
      </c>
      <c r="D178" s="94" t="s">
        <v>925</v>
      </c>
      <c r="E178" s="90"/>
      <c r="F178" s="90"/>
    </row>
    <row r="179" spans="1:6" s="77" customFormat="1" ht="25.5">
      <c r="A179" s="129"/>
      <c r="B179" s="128"/>
      <c r="C179" s="106" t="s">
        <v>927</v>
      </c>
      <c r="D179" s="94" t="s">
        <v>926</v>
      </c>
      <c r="E179" s="90"/>
      <c r="F179" s="90"/>
    </row>
    <row r="180" spans="1:6" s="77" customFormat="1" ht="36.75" customHeight="1">
      <c r="A180" s="129"/>
      <c r="B180" s="128"/>
      <c r="C180" s="106" t="s">
        <v>928</v>
      </c>
      <c r="D180" s="94" t="s">
        <v>929</v>
      </c>
      <c r="E180" s="90"/>
      <c r="F180" s="90"/>
    </row>
    <row r="181" spans="1:6" s="77" customFormat="1" ht="54" customHeight="1">
      <c r="A181" s="129"/>
      <c r="B181" s="84"/>
      <c r="C181" s="106" t="s">
        <v>1043</v>
      </c>
      <c r="D181" s="94" t="s">
        <v>930</v>
      </c>
      <c r="E181" s="90"/>
      <c r="F181" s="90"/>
    </row>
    <row r="182" spans="1:6" s="77" customFormat="1" ht="18" customHeight="1">
      <c r="A182" s="109"/>
      <c r="B182" s="93"/>
      <c r="C182" s="103" t="s">
        <v>931</v>
      </c>
      <c r="D182" s="94" t="s">
        <v>932</v>
      </c>
      <c r="E182" s="90"/>
      <c r="F182" s="90"/>
    </row>
    <row r="183" spans="1:6" s="77" customFormat="1" ht="25.5">
      <c r="A183" s="91"/>
      <c r="B183" s="93"/>
      <c r="C183" s="106" t="s">
        <v>933</v>
      </c>
      <c r="D183" s="94" t="s">
        <v>934</v>
      </c>
      <c r="E183" s="90"/>
      <c r="F183" s="90"/>
    </row>
    <row r="184" spans="1:6" s="77" customFormat="1" ht="25.5">
      <c r="A184" s="91"/>
      <c r="B184" s="93"/>
      <c r="C184" s="106" t="s">
        <v>935</v>
      </c>
      <c r="D184" s="94" t="s">
        <v>936</v>
      </c>
      <c r="E184" s="90"/>
      <c r="F184" s="90"/>
    </row>
    <row r="185" spans="2:6" s="77" customFormat="1" ht="15.75" customHeight="1">
      <c r="B185" s="132"/>
      <c r="C185" s="133" t="s">
        <v>665</v>
      </c>
      <c r="D185" s="94" t="s">
        <v>732</v>
      </c>
      <c r="E185" s="90"/>
      <c r="F185" s="90"/>
    </row>
    <row r="186" spans="1:6" s="77" customFormat="1" ht="25.5">
      <c r="A186" s="91"/>
      <c r="B186" s="93"/>
      <c r="C186" s="106" t="s">
        <v>255</v>
      </c>
      <c r="D186" s="134" t="s">
        <v>769</v>
      </c>
      <c r="E186" s="90"/>
      <c r="F186" s="90"/>
    </row>
    <row r="187" spans="1:6" s="77" customFormat="1" ht="14.25" customHeight="1">
      <c r="A187" s="91"/>
      <c r="B187" s="93"/>
      <c r="C187" s="106" t="s">
        <v>1058</v>
      </c>
      <c r="D187" s="94" t="s">
        <v>1059</v>
      </c>
      <c r="E187" s="90"/>
      <c r="F187" s="90"/>
    </row>
    <row r="188" spans="1:6" s="77" customFormat="1" ht="14.25" customHeight="1">
      <c r="A188" s="91"/>
      <c r="B188" s="93"/>
      <c r="C188" s="106" t="s">
        <v>778</v>
      </c>
      <c r="D188" s="94" t="s">
        <v>153</v>
      </c>
      <c r="E188" s="90"/>
      <c r="F188" s="90"/>
    </row>
    <row r="189" spans="1:6" s="77" customFormat="1" ht="17.25" customHeight="1">
      <c r="A189" s="91"/>
      <c r="B189" s="93"/>
      <c r="C189" s="106" t="s">
        <v>1060</v>
      </c>
      <c r="D189" s="94" t="s">
        <v>1061</v>
      </c>
      <c r="E189" s="90"/>
      <c r="F189" s="90"/>
    </row>
    <row r="190" spans="1:6" s="77" customFormat="1" ht="14.25" customHeight="1">
      <c r="A190" s="91"/>
      <c r="B190" s="93"/>
      <c r="C190" s="106" t="s">
        <v>779</v>
      </c>
      <c r="D190" s="94" t="s">
        <v>154</v>
      </c>
      <c r="E190" s="90"/>
      <c r="F190" s="90"/>
    </row>
    <row r="191" spans="1:6" s="77" customFormat="1" ht="21" customHeight="1">
      <c r="A191" s="91"/>
      <c r="B191" s="93"/>
      <c r="C191" s="106" t="s">
        <v>1031</v>
      </c>
      <c r="D191" s="94" t="s">
        <v>1032</v>
      </c>
      <c r="E191" s="90"/>
      <c r="F191" s="90"/>
    </row>
    <row r="192" spans="1:6" s="77" customFormat="1" ht="28.5" customHeight="1">
      <c r="A192" s="91"/>
      <c r="B192" s="93"/>
      <c r="C192" s="106" t="s">
        <v>1062</v>
      </c>
      <c r="D192" s="94" t="s">
        <v>1063</v>
      </c>
      <c r="E192" s="90"/>
      <c r="F192" s="90"/>
    </row>
    <row r="193" spans="1:6" s="77" customFormat="1" ht="24.75" customHeight="1">
      <c r="A193" s="91"/>
      <c r="B193" s="93"/>
      <c r="C193" s="106" t="s">
        <v>214</v>
      </c>
      <c r="D193" s="94" t="s">
        <v>784</v>
      </c>
      <c r="E193" s="90"/>
      <c r="F193" s="90"/>
    </row>
    <row r="194" spans="1:6" s="77" customFormat="1" ht="16.5" customHeight="1">
      <c r="A194" s="91"/>
      <c r="B194" s="93"/>
      <c r="C194" s="106" t="s">
        <v>256</v>
      </c>
      <c r="D194" s="94" t="s">
        <v>1042</v>
      </c>
      <c r="E194" s="90"/>
      <c r="F194" s="90"/>
    </row>
    <row r="195" spans="1:6" s="77" customFormat="1" ht="23.25" customHeight="1">
      <c r="A195" s="91"/>
      <c r="B195" s="93"/>
      <c r="C195" s="106" t="s">
        <v>1053</v>
      </c>
      <c r="D195" s="94" t="s">
        <v>1054</v>
      </c>
      <c r="E195" s="90"/>
      <c r="F195" s="90"/>
    </row>
    <row r="196" spans="1:6" s="77" customFormat="1" ht="24" customHeight="1">
      <c r="A196" s="91"/>
      <c r="B196" s="93"/>
      <c r="C196" s="106" t="s">
        <v>1050</v>
      </c>
      <c r="D196" s="94" t="s">
        <v>1051</v>
      </c>
      <c r="E196" s="90"/>
      <c r="F196" s="90"/>
    </row>
    <row r="197" spans="1:6" s="77" customFormat="1" ht="27" customHeight="1">
      <c r="A197" s="226"/>
      <c r="B197" s="227"/>
      <c r="C197" s="136" t="s">
        <v>210</v>
      </c>
      <c r="D197" s="94" t="s">
        <v>1052</v>
      </c>
      <c r="E197" s="90"/>
      <c r="F197" s="90"/>
    </row>
    <row r="198" spans="1:6" s="77" customFormat="1" ht="18" customHeight="1">
      <c r="A198" s="91"/>
      <c r="B198" s="93"/>
      <c r="C198" s="106" t="s">
        <v>1048</v>
      </c>
      <c r="D198" s="94" t="s">
        <v>1049</v>
      </c>
      <c r="E198" s="90"/>
      <c r="F198" s="90"/>
    </row>
    <row r="199" spans="1:6" s="77" customFormat="1" ht="27" customHeight="1">
      <c r="A199" s="91"/>
      <c r="B199" s="93"/>
      <c r="C199" s="106" t="s">
        <v>1090</v>
      </c>
      <c r="D199" s="94" t="s">
        <v>1091</v>
      </c>
      <c r="E199" s="90"/>
      <c r="F199" s="90"/>
    </row>
    <row r="200" spans="1:6" s="77" customFormat="1" ht="27.75" customHeight="1">
      <c r="A200" s="91"/>
      <c r="B200" s="93"/>
      <c r="C200" s="106" t="s">
        <v>59</v>
      </c>
      <c r="D200" s="94" t="s">
        <v>60</v>
      </c>
      <c r="E200" s="90"/>
      <c r="F200" s="90"/>
    </row>
    <row r="201" spans="1:6" s="77" customFormat="1" ht="25.5" customHeight="1">
      <c r="A201" s="91"/>
      <c r="B201" s="84"/>
      <c r="C201" s="106" t="s">
        <v>55</v>
      </c>
      <c r="D201" s="94" t="s">
        <v>56</v>
      </c>
      <c r="E201" s="90"/>
      <c r="F201" s="90"/>
    </row>
    <row r="202" spans="1:6" s="77" customFormat="1" ht="50.25" customHeight="1">
      <c r="A202" s="91"/>
      <c r="B202" s="84"/>
      <c r="C202" s="106" t="s">
        <v>1044</v>
      </c>
      <c r="D202" s="94" t="s">
        <v>65</v>
      </c>
      <c r="E202" s="90"/>
      <c r="F202" s="90"/>
    </row>
    <row r="203" spans="1:6" s="77" customFormat="1" ht="15.75" customHeight="1">
      <c r="A203" s="91"/>
      <c r="B203" s="84"/>
      <c r="C203" s="106" t="s">
        <v>199</v>
      </c>
      <c r="D203" s="94" t="s">
        <v>200</v>
      </c>
      <c r="E203" s="90"/>
      <c r="F203" s="90"/>
    </row>
    <row r="204" spans="1:6" s="77" customFormat="1" ht="19.5" customHeight="1">
      <c r="A204" s="91"/>
      <c r="B204" s="84"/>
      <c r="C204" s="106" t="s">
        <v>876</v>
      </c>
      <c r="D204" s="94" t="s">
        <v>201</v>
      </c>
      <c r="E204" s="90"/>
      <c r="F204" s="90"/>
    </row>
    <row r="205" spans="1:6" s="77" customFormat="1" ht="20.25" customHeight="1">
      <c r="A205" s="91"/>
      <c r="B205" s="84"/>
      <c r="C205" s="106" t="s">
        <v>1019</v>
      </c>
      <c r="D205" s="94" t="s">
        <v>1020</v>
      </c>
      <c r="E205" s="90"/>
      <c r="F205" s="90"/>
    </row>
    <row r="206" spans="1:6" s="77" customFormat="1" ht="22.5" customHeight="1">
      <c r="A206" s="91"/>
      <c r="B206" s="84"/>
      <c r="C206" s="106" t="s">
        <v>234</v>
      </c>
      <c r="D206" s="94" t="s">
        <v>233</v>
      </c>
      <c r="E206" s="90"/>
      <c r="F206" s="90"/>
    </row>
    <row r="207" spans="1:6" s="77" customFormat="1" ht="15.75" customHeight="1">
      <c r="A207" s="91"/>
      <c r="B207" s="84"/>
      <c r="C207" s="106" t="s">
        <v>236</v>
      </c>
      <c r="D207" s="94" t="s">
        <v>235</v>
      </c>
      <c r="E207" s="90"/>
      <c r="F207" s="90"/>
    </row>
    <row r="208" spans="1:6" s="77" customFormat="1" ht="26.25" customHeight="1">
      <c r="A208" s="91"/>
      <c r="B208" s="84"/>
      <c r="C208" s="106" t="s">
        <v>155</v>
      </c>
      <c r="D208" s="94" t="s">
        <v>796</v>
      </c>
      <c r="E208" s="90"/>
      <c r="F208" s="90"/>
    </row>
    <row r="209" spans="1:6" s="77" customFormat="1" ht="37.5" customHeight="1">
      <c r="A209" s="91"/>
      <c r="B209" s="84"/>
      <c r="C209" s="106" t="s">
        <v>1045</v>
      </c>
      <c r="D209" s="94" t="s">
        <v>530</v>
      </c>
      <c r="E209" s="90"/>
      <c r="F209" s="90"/>
    </row>
    <row r="210" spans="1:6" s="77" customFormat="1" ht="30.75" customHeight="1">
      <c r="A210" s="91"/>
      <c r="B210" s="84"/>
      <c r="C210" s="106" t="s">
        <v>531</v>
      </c>
      <c r="D210" s="94" t="s">
        <v>532</v>
      </c>
      <c r="E210" s="90"/>
      <c r="F210" s="90"/>
    </row>
    <row r="211" spans="1:6" s="77" customFormat="1" ht="26.25" customHeight="1">
      <c r="A211" s="91"/>
      <c r="B211" s="84"/>
      <c r="C211" s="106" t="s">
        <v>991</v>
      </c>
      <c r="D211" s="94" t="s">
        <v>990</v>
      </c>
      <c r="E211" s="90"/>
      <c r="F211" s="90"/>
    </row>
    <row r="212" spans="1:6" s="77" customFormat="1" ht="24.75" customHeight="1">
      <c r="A212" s="91"/>
      <c r="B212" s="84"/>
      <c r="C212" s="106" t="s">
        <v>999</v>
      </c>
      <c r="D212" s="94" t="s">
        <v>996</v>
      </c>
      <c r="E212" s="90"/>
      <c r="F212" s="90"/>
    </row>
    <row r="213" spans="1:6" s="77" customFormat="1" ht="21.75" customHeight="1">
      <c r="A213" s="91"/>
      <c r="B213" s="84"/>
      <c r="C213" s="106" t="s">
        <v>752</v>
      </c>
      <c r="D213" s="94" t="s">
        <v>434</v>
      </c>
      <c r="E213" s="90"/>
      <c r="F213" s="90"/>
    </row>
    <row r="214" spans="1:6" s="77" customFormat="1" ht="15" customHeight="1">
      <c r="A214" s="91"/>
      <c r="B214" s="84"/>
      <c r="C214" s="106" t="s">
        <v>115</v>
      </c>
      <c r="D214" s="94" t="s">
        <v>114</v>
      </c>
      <c r="E214" s="90"/>
      <c r="F214" s="90"/>
    </row>
    <row r="215" spans="1:6" s="77" customFormat="1" ht="26.25" customHeight="1">
      <c r="A215" s="91"/>
      <c r="B215" s="84"/>
      <c r="C215" s="106" t="s">
        <v>230</v>
      </c>
      <c r="D215" s="94" t="s">
        <v>226</v>
      </c>
      <c r="E215" s="90"/>
      <c r="F215" s="90"/>
    </row>
    <row r="216" spans="1:6" s="77" customFormat="1" ht="29.25" customHeight="1">
      <c r="A216" s="91"/>
      <c r="B216" s="84"/>
      <c r="C216" s="106" t="s">
        <v>944</v>
      </c>
      <c r="D216" s="94" t="s">
        <v>227</v>
      </c>
      <c r="E216" s="90"/>
      <c r="F216" s="90"/>
    </row>
    <row r="217" spans="1:6" s="77" customFormat="1" ht="29.25" customHeight="1">
      <c r="A217" s="91"/>
      <c r="B217" s="84"/>
      <c r="C217" s="106" t="s">
        <v>222</v>
      </c>
      <c r="D217" s="94" t="s">
        <v>961</v>
      </c>
      <c r="E217" s="90"/>
      <c r="F217" s="90"/>
    </row>
    <row r="218" spans="1:6" s="77" customFormat="1" ht="29.25" customHeight="1">
      <c r="A218" s="91"/>
      <c r="B218" s="84"/>
      <c r="C218" s="106" t="s">
        <v>663</v>
      </c>
      <c r="D218" s="94" t="s">
        <v>664</v>
      </c>
      <c r="E218" s="90"/>
      <c r="F218" s="90"/>
    </row>
    <row r="219" spans="1:6" s="77" customFormat="1" ht="24" customHeight="1">
      <c r="A219" s="109"/>
      <c r="B219" s="137"/>
      <c r="C219" s="108" t="s">
        <v>203</v>
      </c>
      <c r="D219" s="97" t="s">
        <v>885</v>
      </c>
      <c r="E219" s="90">
        <f>E220+E221+E222+E223+E224+E225+E226+E227+E228+E229+E230+E231+E232+E233+E234+E235+E236+E237+E238+E239+E240+E241+E242+E243+E244+E245+E246+E247+E248+E249+E250+E251+E252+E253+E254+E255+E256+E257</f>
        <v>0</v>
      </c>
      <c r="F219" s="90">
        <f>F220+F221+F222+F223+F224+F225+F226+F227+F228+F229+F230+F231+F232+F233+F234+F235+F236+F237+F238+F239+F240+F241+F242+F243+F244+F245+F246+F247+F248+F249+F250+F251+F252+F253+F254+F255+F256+F257</f>
        <v>0</v>
      </c>
    </row>
    <row r="220" spans="1:6" s="77" customFormat="1" ht="25.5" customHeight="1">
      <c r="A220" s="138"/>
      <c r="B220" s="84"/>
      <c r="C220" s="106" t="s">
        <v>938</v>
      </c>
      <c r="D220" s="94" t="s">
        <v>937</v>
      </c>
      <c r="E220" s="90"/>
      <c r="F220" s="90"/>
    </row>
    <row r="221" spans="1:6" s="77" customFormat="1" ht="18" customHeight="1">
      <c r="A221" s="109"/>
      <c r="B221" s="84"/>
      <c r="C221" s="113" t="s">
        <v>733</v>
      </c>
      <c r="D221" s="94" t="s">
        <v>939</v>
      </c>
      <c r="E221" s="90"/>
      <c r="F221" s="90"/>
    </row>
    <row r="222" spans="1:6" s="77" customFormat="1" ht="25.5">
      <c r="A222" s="91"/>
      <c r="B222" s="84"/>
      <c r="C222" s="106" t="s">
        <v>454</v>
      </c>
      <c r="D222" s="94" t="s">
        <v>940</v>
      </c>
      <c r="E222" s="90"/>
      <c r="F222" s="90"/>
    </row>
    <row r="223" spans="1:6" s="77" customFormat="1" ht="17.25" customHeight="1">
      <c r="A223" s="109"/>
      <c r="B223" s="84"/>
      <c r="C223" s="113" t="s">
        <v>942</v>
      </c>
      <c r="D223" s="94" t="s">
        <v>941</v>
      </c>
      <c r="E223" s="90"/>
      <c r="F223" s="90"/>
    </row>
    <row r="224" spans="1:6" s="77" customFormat="1" ht="27.75" customHeight="1">
      <c r="A224" s="109"/>
      <c r="B224" s="84"/>
      <c r="C224" s="130" t="s">
        <v>945</v>
      </c>
      <c r="D224" s="94" t="s">
        <v>943</v>
      </c>
      <c r="E224" s="90"/>
      <c r="F224" s="90"/>
    </row>
    <row r="225" spans="1:6" s="77" customFormat="1" ht="20.25" customHeight="1">
      <c r="A225" s="109"/>
      <c r="B225" s="128"/>
      <c r="C225" s="103" t="s">
        <v>548</v>
      </c>
      <c r="D225" s="94" t="s">
        <v>946</v>
      </c>
      <c r="E225" s="90"/>
      <c r="F225" s="90"/>
    </row>
    <row r="226" spans="1:6" s="77" customFormat="1" ht="23.25" customHeight="1">
      <c r="A226" s="129"/>
      <c r="B226" s="97"/>
      <c r="C226" s="103" t="s">
        <v>948</v>
      </c>
      <c r="D226" s="94" t="s">
        <v>947</v>
      </c>
      <c r="E226" s="90"/>
      <c r="F226" s="90"/>
    </row>
    <row r="227" spans="1:6" s="77" customFormat="1" ht="19.5" customHeight="1">
      <c r="A227" s="109"/>
      <c r="B227" s="97"/>
      <c r="C227" s="103" t="s">
        <v>777</v>
      </c>
      <c r="D227" s="94" t="s">
        <v>949</v>
      </c>
      <c r="E227" s="90"/>
      <c r="F227" s="90"/>
    </row>
    <row r="228" spans="1:6" s="77" customFormat="1" ht="25.5">
      <c r="A228" s="109"/>
      <c r="B228" s="97"/>
      <c r="C228" s="106" t="s">
        <v>957</v>
      </c>
      <c r="D228" s="94" t="s">
        <v>950</v>
      </c>
      <c r="E228" s="90"/>
      <c r="F228" s="90"/>
    </row>
    <row r="229" spans="1:6" s="77" customFormat="1" ht="18.75" customHeight="1">
      <c r="A229" s="109"/>
      <c r="B229" s="97"/>
      <c r="C229" s="106" t="s">
        <v>772</v>
      </c>
      <c r="D229" s="94" t="s">
        <v>734</v>
      </c>
      <c r="E229" s="90"/>
      <c r="F229" s="90"/>
    </row>
    <row r="230" spans="1:6" s="77" customFormat="1" ht="19.5" customHeight="1">
      <c r="A230" s="109"/>
      <c r="B230" s="97"/>
      <c r="C230" s="106" t="s">
        <v>753</v>
      </c>
      <c r="D230" s="94" t="s">
        <v>754</v>
      </c>
      <c r="E230" s="90"/>
      <c r="F230" s="90"/>
    </row>
    <row r="231" spans="1:6" s="77" customFormat="1" ht="21" customHeight="1">
      <c r="A231" s="109"/>
      <c r="B231" s="97"/>
      <c r="C231" s="106" t="s">
        <v>781</v>
      </c>
      <c r="D231" s="94" t="s">
        <v>780</v>
      </c>
      <c r="E231" s="90"/>
      <c r="F231" s="90"/>
    </row>
    <row r="232" spans="1:6" s="77" customFormat="1" ht="17.25" customHeight="1">
      <c r="A232" s="109"/>
      <c r="B232" s="97"/>
      <c r="C232" s="106" t="s">
        <v>783</v>
      </c>
      <c r="D232" s="94" t="s">
        <v>782</v>
      </c>
      <c r="E232" s="90"/>
      <c r="F232" s="90"/>
    </row>
    <row r="233" spans="1:6" s="77" customFormat="1" ht="19.5" customHeight="1">
      <c r="A233" s="109"/>
      <c r="B233" s="97"/>
      <c r="C233" s="106" t="s">
        <v>1034</v>
      </c>
      <c r="D233" s="94" t="s">
        <v>1035</v>
      </c>
      <c r="E233" s="90"/>
      <c r="F233" s="90"/>
    </row>
    <row r="234" spans="1:6" s="77" customFormat="1" ht="19.5" customHeight="1">
      <c r="A234" s="109"/>
      <c r="B234" s="97"/>
      <c r="C234" s="106" t="s">
        <v>1064</v>
      </c>
      <c r="D234" s="94" t="s">
        <v>1065</v>
      </c>
      <c r="E234" s="90"/>
      <c r="F234" s="90"/>
    </row>
    <row r="235" spans="1:6" s="77" customFormat="1" ht="15.75" customHeight="1">
      <c r="A235" s="109"/>
      <c r="B235" s="97"/>
      <c r="C235" s="106" t="s">
        <v>1083</v>
      </c>
      <c r="D235" s="94" t="s">
        <v>1066</v>
      </c>
      <c r="E235" s="90"/>
      <c r="F235" s="90"/>
    </row>
    <row r="236" spans="1:6" s="77" customFormat="1" ht="21.75" customHeight="1">
      <c r="A236" s="109"/>
      <c r="B236" s="97"/>
      <c r="C236" s="106" t="s">
        <v>207</v>
      </c>
      <c r="D236" s="94" t="s">
        <v>1086</v>
      </c>
      <c r="E236" s="90"/>
      <c r="F236" s="90"/>
    </row>
    <row r="237" spans="1:6" s="77" customFormat="1" ht="30" customHeight="1">
      <c r="A237" s="109"/>
      <c r="B237" s="97"/>
      <c r="C237" s="106" t="s">
        <v>252</v>
      </c>
      <c r="D237" s="94" t="s">
        <v>253</v>
      </c>
      <c r="E237" s="90"/>
      <c r="F237" s="90"/>
    </row>
    <row r="238" spans="1:6" s="77" customFormat="1" ht="17.25" customHeight="1">
      <c r="A238" s="109"/>
      <c r="B238" s="99"/>
      <c r="C238" s="106" t="s">
        <v>455</v>
      </c>
      <c r="D238" s="94" t="s">
        <v>456</v>
      </c>
      <c r="E238" s="90"/>
      <c r="F238" s="90"/>
    </row>
    <row r="239" spans="1:6" s="77" customFormat="1" ht="24" customHeight="1">
      <c r="A239" s="109"/>
      <c r="B239" s="99"/>
      <c r="C239" s="106" t="s">
        <v>197</v>
      </c>
      <c r="D239" s="94" t="s">
        <v>198</v>
      </c>
      <c r="E239" s="90"/>
      <c r="F239" s="90"/>
    </row>
    <row r="240" spans="1:6" s="77" customFormat="1" ht="24" customHeight="1">
      <c r="A240" s="109"/>
      <c r="B240" s="99"/>
      <c r="C240" s="106" t="s">
        <v>873</v>
      </c>
      <c r="D240" s="94" t="s">
        <v>797</v>
      </c>
      <c r="E240" s="90"/>
      <c r="F240" s="90"/>
    </row>
    <row r="241" spans="1:6" s="77" customFormat="1" ht="24" customHeight="1">
      <c r="A241" s="109"/>
      <c r="B241" s="99"/>
      <c r="C241" s="106" t="s">
        <v>872</v>
      </c>
      <c r="D241" s="94" t="s">
        <v>798</v>
      </c>
      <c r="E241" s="90"/>
      <c r="F241" s="90"/>
    </row>
    <row r="242" spans="1:6" s="77" customFormat="1" ht="24" customHeight="1">
      <c r="A242" s="109"/>
      <c r="B242" s="99"/>
      <c r="C242" s="106" t="s">
        <v>871</v>
      </c>
      <c r="D242" s="94" t="s">
        <v>799</v>
      </c>
      <c r="E242" s="90"/>
      <c r="F242" s="90"/>
    </row>
    <row r="243" spans="1:6" s="77" customFormat="1" ht="39.75" customHeight="1">
      <c r="A243" s="109"/>
      <c r="B243" s="99"/>
      <c r="C243" s="106" t="s">
        <v>870</v>
      </c>
      <c r="D243" s="94" t="s">
        <v>819</v>
      </c>
      <c r="E243" s="90"/>
      <c r="F243" s="90"/>
    </row>
    <row r="244" spans="1:6" s="77" customFormat="1" ht="24" customHeight="1">
      <c r="A244" s="109"/>
      <c r="B244" s="99"/>
      <c r="C244" s="106" t="s">
        <v>874</v>
      </c>
      <c r="D244" s="94" t="s">
        <v>820</v>
      </c>
      <c r="E244" s="90"/>
      <c r="F244" s="90"/>
    </row>
    <row r="245" spans="1:6" s="77" customFormat="1" ht="24" customHeight="1">
      <c r="A245" s="109"/>
      <c r="B245" s="99"/>
      <c r="C245" s="106" t="s">
        <v>875</v>
      </c>
      <c r="D245" s="94" t="s">
        <v>821</v>
      </c>
      <c r="E245" s="90"/>
      <c r="F245" s="90"/>
    </row>
    <row r="246" spans="1:6" s="77" customFormat="1" ht="26.25" customHeight="1">
      <c r="A246" s="109"/>
      <c r="B246" s="99"/>
      <c r="C246" s="106" t="s">
        <v>215</v>
      </c>
      <c r="D246" s="94" t="s">
        <v>822</v>
      </c>
      <c r="E246" s="90"/>
      <c r="F246" s="90"/>
    </row>
    <row r="247" spans="1:6" s="77" customFormat="1" ht="19.5" customHeight="1">
      <c r="A247" s="109"/>
      <c r="B247" s="99"/>
      <c r="C247" s="106" t="s">
        <v>1003</v>
      </c>
      <c r="D247" s="94" t="s">
        <v>1002</v>
      </c>
      <c r="E247" s="90"/>
      <c r="F247" s="90"/>
    </row>
    <row r="248" spans="1:6" s="77" customFormat="1" ht="19.5" customHeight="1">
      <c r="A248" s="109"/>
      <c r="B248" s="99"/>
      <c r="C248" s="106" t="s">
        <v>268</v>
      </c>
      <c r="D248" s="94" t="s">
        <v>1004</v>
      </c>
      <c r="E248" s="90"/>
      <c r="F248" s="90"/>
    </row>
    <row r="249" spans="1:6" s="77" customFormat="1" ht="27.75" customHeight="1">
      <c r="A249" s="109"/>
      <c r="B249" s="99"/>
      <c r="C249" s="106" t="s">
        <v>813</v>
      </c>
      <c r="D249" s="94" t="s">
        <v>1000</v>
      </c>
      <c r="E249" s="90"/>
      <c r="F249" s="90"/>
    </row>
    <row r="250" spans="1:6" s="77" customFormat="1" ht="27.75" customHeight="1">
      <c r="A250" s="109"/>
      <c r="B250" s="99"/>
      <c r="C250" s="106" t="s">
        <v>818</v>
      </c>
      <c r="D250" s="94" t="s">
        <v>1001</v>
      </c>
      <c r="E250" s="90"/>
      <c r="F250" s="90"/>
    </row>
    <row r="251" spans="1:6" s="77" customFormat="1" ht="24.75" customHeight="1">
      <c r="A251" s="109"/>
      <c r="B251" s="99"/>
      <c r="C251" s="106" t="s">
        <v>159</v>
      </c>
      <c r="D251" s="94" t="s">
        <v>157</v>
      </c>
      <c r="E251" s="90"/>
      <c r="F251" s="90"/>
    </row>
    <row r="252" spans="1:6" s="77" customFormat="1" ht="22.5" customHeight="1">
      <c r="A252" s="109"/>
      <c r="B252" s="99"/>
      <c r="C252" s="139" t="s">
        <v>810</v>
      </c>
      <c r="D252" s="94" t="s">
        <v>809</v>
      </c>
      <c r="E252" s="90"/>
      <c r="F252" s="90"/>
    </row>
    <row r="253" spans="1:6" s="77" customFormat="1" ht="13.5" customHeight="1">
      <c r="A253" s="109"/>
      <c r="B253" s="99"/>
      <c r="C253" s="106" t="s">
        <v>954</v>
      </c>
      <c r="D253" s="94" t="s">
        <v>951</v>
      </c>
      <c r="E253" s="90"/>
      <c r="F253" s="90"/>
    </row>
    <row r="254" spans="1:6" s="77" customFormat="1" ht="16.5" customHeight="1">
      <c r="A254" s="109"/>
      <c r="B254" s="99"/>
      <c r="C254" s="106" t="s">
        <v>955</v>
      </c>
      <c r="D254" s="94" t="s">
        <v>952</v>
      </c>
      <c r="E254" s="90"/>
      <c r="F254" s="90"/>
    </row>
    <row r="255" spans="1:6" s="77" customFormat="1" ht="18" customHeight="1">
      <c r="A255" s="109"/>
      <c r="B255" s="99"/>
      <c r="C255" s="106" t="s">
        <v>956</v>
      </c>
      <c r="D255" s="94" t="s">
        <v>953</v>
      </c>
      <c r="E255" s="90"/>
      <c r="F255" s="90"/>
    </row>
    <row r="256" spans="1:6" s="77" customFormat="1" ht="17.25" customHeight="1">
      <c r="A256" s="109"/>
      <c r="B256" s="99"/>
      <c r="C256" s="106" t="s">
        <v>21</v>
      </c>
      <c r="D256" s="94" t="s">
        <v>20</v>
      </c>
      <c r="E256" s="90"/>
      <c r="F256" s="90"/>
    </row>
    <row r="257" spans="1:6" s="77" customFormat="1" ht="27.75" customHeight="1">
      <c r="A257" s="109"/>
      <c r="B257" s="99"/>
      <c r="C257" s="139" t="s">
        <v>342</v>
      </c>
      <c r="D257" s="94" t="s">
        <v>698</v>
      </c>
      <c r="E257" s="90"/>
      <c r="F257" s="90"/>
    </row>
    <row r="258" spans="1:6" s="77" customFormat="1" ht="17.25" customHeight="1">
      <c r="A258" s="213" t="s">
        <v>808</v>
      </c>
      <c r="B258" s="214"/>
      <c r="C258" s="214"/>
      <c r="D258" s="97" t="s">
        <v>958</v>
      </c>
      <c r="E258" s="117">
        <f>E259+E296+E302+E310</f>
        <v>62000</v>
      </c>
      <c r="F258" s="117">
        <f>F259+F296+F302+F310</f>
        <v>60668</v>
      </c>
    </row>
    <row r="259" spans="1:6" s="77" customFormat="1" ht="38.25" customHeight="1">
      <c r="A259" s="109"/>
      <c r="B259" s="223" t="s">
        <v>1101</v>
      </c>
      <c r="C259" s="223"/>
      <c r="D259" s="97" t="s">
        <v>959</v>
      </c>
      <c r="E259" s="90">
        <f>E260+E261+E262+E263+E264+E265+E266+E267+E268+E269+E270+E271+E272+E273+E274+E275+E276+E277+E278+E279+E280+E281+E282+E283+E284+E285+E286+E287+E288+E289+E290+E291+E292+E293+E294+E295</f>
        <v>0</v>
      </c>
      <c r="F259" s="90">
        <f>F260+F261+F262+F263+F264+F265+F266+F267+F268+F269+F270+F271+F272+F273+F274+F275+F276+F277+F278+F279+F280+F281+F282+F283+F284+F285+F286+F287+F288+F289+F290+F291+F292+F293+F294+F295</f>
        <v>0</v>
      </c>
    </row>
    <row r="260" spans="1:6" s="77" customFormat="1" ht="12.75">
      <c r="A260" s="109"/>
      <c r="B260" s="84"/>
      <c r="C260" s="103" t="s">
        <v>962</v>
      </c>
      <c r="D260" s="94" t="s">
        <v>960</v>
      </c>
      <c r="E260" s="90"/>
      <c r="F260" s="90"/>
    </row>
    <row r="261" spans="1:6" s="77" customFormat="1" ht="12.75">
      <c r="A261" s="109"/>
      <c r="B261" s="84"/>
      <c r="C261" s="103" t="s">
        <v>260</v>
      </c>
      <c r="D261" s="94" t="s">
        <v>963</v>
      </c>
      <c r="E261" s="90"/>
      <c r="F261" s="90"/>
    </row>
    <row r="262" spans="1:6" s="77" customFormat="1" ht="12.75">
      <c r="A262" s="109"/>
      <c r="B262" s="84"/>
      <c r="C262" s="103" t="s">
        <v>964</v>
      </c>
      <c r="D262" s="94" t="s">
        <v>965</v>
      </c>
      <c r="E262" s="90"/>
      <c r="F262" s="90"/>
    </row>
    <row r="263" spans="1:6" s="77" customFormat="1" ht="12.75">
      <c r="A263" s="109"/>
      <c r="B263" s="84"/>
      <c r="C263" s="103" t="s">
        <v>967</v>
      </c>
      <c r="D263" s="94" t="s">
        <v>966</v>
      </c>
      <c r="E263" s="90"/>
      <c r="F263" s="90"/>
    </row>
    <row r="264" spans="1:6" s="77" customFormat="1" ht="14.25" customHeight="1">
      <c r="A264" s="109"/>
      <c r="B264" s="84"/>
      <c r="C264" s="103" t="s">
        <v>969</v>
      </c>
      <c r="D264" s="94" t="s">
        <v>968</v>
      </c>
      <c r="E264" s="90"/>
      <c r="F264" s="90"/>
    </row>
    <row r="265" spans="1:6" s="77" customFormat="1" ht="12.75">
      <c r="A265" s="109"/>
      <c r="B265" s="84"/>
      <c r="C265" s="103" t="s">
        <v>970</v>
      </c>
      <c r="D265" s="94" t="s">
        <v>971</v>
      </c>
      <c r="E265" s="90"/>
      <c r="F265" s="90"/>
    </row>
    <row r="266" spans="1:6" s="77" customFormat="1" ht="12.75">
      <c r="A266" s="109"/>
      <c r="B266" s="84"/>
      <c r="C266" s="103" t="s">
        <v>755</v>
      </c>
      <c r="D266" s="94" t="s">
        <v>972</v>
      </c>
      <c r="E266" s="90"/>
      <c r="F266" s="90"/>
    </row>
    <row r="267" spans="1:6" s="77" customFormat="1" ht="12.75">
      <c r="A267" s="109"/>
      <c r="B267" s="92"/>
      <c r="C267" s="103" t="s">
        <v>973</v>
      </c>
      <c r="D267" s="94" t="s">
        <v>974</v>
      </c>
      <c r="E267" s="90"/>
      <c r="F267" s="90"/>
    </row>
    <row r="268" spans="1:6" s="77" customFormat="1" ht="12.75">
      <c r="A268" s="86"/>
      <c r="B268" s="84"/>
      <c r="C268" s="103" t="s">
        <v>975</v>
      </c>
      <c r="D268" s="94" t="s">
        <v>976</v>
      </c>
      <c r="E268" s="90"/>
      <c r="F268" s="90"/>
    </row>
    <row r="269" spans="1:6" s="77" customFormat="1" ht="12.75">
      <c r="A269" s="109"/>
      <c r="B269" s="97"/>
      <c r="C269" s="103" t="s">
        <v>1075</v>
      </c>
      <c r="D269" s="94" t="s">
        <v>977</v>
      </c>
      <c r="E269" s="90"/>
      <c r="F269" s="90"/>
    </row>
    <row r="270" spans="1:6" s="77" customFormat="1" ht="12.75">
      <c r="A270" s="109"/>
      <c r="B270" s="97"/>
      <c r="C270" s="103" t="s">
        <v>979</v>
      </c>
      <c r="D270" s="94" t="s">
        <v>978</v>
      </c>
      <c r="E270" s="90"/>
      <c r="F270" s="90"/>
    </row>
    <row r="271" spans="1:6" s="77" customFormat="1" ht="15" customHeight="1">
      <c r="A271" s="109"/>
      <c r="B271" s="97"/>
      <c r="C271" s="140" t="s">
        <v>981</v>
      </c>
      <c r="D271" s="94" t="s">
        <v>980</v>
      </c>
      <c r="E271" s="90"/>
      <c r="F271" s="90"/>
    </row>
    <row r="272" spans="1:6" s="77" customFormat="1" ht="16.5" customHeight="1">
      <c r="A272" s="109"/>
      <c r="B272" s="97"/>
      <c r="C272" s="103" t="s">
        <v>983</v>
      </c>
      <c r="D272" s="94" t="s">
        <v>982</v>
      </c>
      <c r="E272" s="90"/>
      <c r="F272" s="90"/>
    </row>
    <row r="273" spans="1:6" s="77" customFormat="1" ht="21" customHeight="1">
      <c r="A273" s="109"/>
      <c r="B273" s="97"/>
      <c r="C273" s="131" t="s">
        <v>984</v>
      </c>
      <c r="D273" s="94" t="s">
        <v>985</v>
      </c>
      <c r="E273" s="90"/>
      <c r="F273" s="90"/>
    </row>
    <row r="274" spans="1:6" s="77" customFormat="1" ht="24" customHeight="1">
      <c r="A274" s="109"/>
      <c r="B274" s="97"/>
      <c r="C274" s="106" t="s">
        <v>1007</v>
      </c>
      <c r="D274" s="94" t="s">
        <v>1008</v>
      </c>
      <c r="E274" s="90"/>
      <c r="F274" s="90"/>
    </row>
    <row r="275" spans="1:6" s="77" customFormat="1" ht="17.25" customHeight="1">
      <c r="A275" s="109"/>
      <c r="B275" s="97"/>
      <c r="C275" s="96" t="s">
        <v>1010</v>
      </c>
      <c r="D275" s="94" t="s">
        <v>1009</v>
      </c>
      <c r="E275" s="90"/>
      <c r="F275" s="90"/>
    </row>
    <row r="276" spans="1:6" s="77" customFormat="1" ht="25.5" customHeight="1">
      <c r="A276" s="109"/>
      <c r="B276" s="97"/>
      <c r="C276" s="114" t="s">
        <v>1076</v>
      </c>
      <c r="D276" s="94" t="s">
        <v>1077</v>
      </c>
      <c r="E276" s="90"/>
      <c r="F276" s="90"/>
    </row>
    <row r="277" spans="1:6" s="77" customFormat="1" ht="27.75" customHeight="1">
      <c r="A277" s="109"/>
      <c r="B277" s="97"/>
      <c r="C277" s="114" t="s">
        <v>216</v>
      </c>
      <c r="D277" s="94" t="s">
        <v>1078</v>
      </c>
      <c r="E277" s="90"/>
      <c r="F277" s="90"/>
    </row>
    <row r="278" spans="1:6" s="77" customFormat="1" ht="24.75" customHeight="1">
      <c r="A278" s="109"/>
      <c r="B278" s="97"/>
      <c r="C278" s="114" t="s">
        <v>1039</v>
      </c>
      <c r="D278" s="94" t="s">
        <v>1038</v>
      </c>
      <c r="E278" s="90"/>
      <c r="F278" s="90"/>
    </row>
    <row r="279" spans="1:6" s="77" customFormat="1" ht="17.25" customHeight="1">
      <c r="A279" s="109"/>
      <c r="B279" s="97"/>
      <c r="C279" s="96" t="s">
        <v>1029</v>
      </c>
      <c r="D279" s="94" t="s">
        <v>1030</v>
      </c>
      <c r="E279" s="90"/>
      <c r="F279" s="90"/>
    </row>
    <row r="280" spans="1:6" s="77" customFormat="1" ht="13.5" customHeight="1">
      <c r="A280" s="109"/>
      <c r="B280" s="97"/>
      <c r="C280" s="96" t="s">
        <v>1079</v>
      </c>
      <c r="D280" s="94" t="s">
        <v>1080</v>
      </c>
      <c r="E280" s="90"/>
      <c r="F280" s="90"/>
    </row>
    <row r="281" spans="1:6" s="77" customFormat="1" ht="17.25" customHeight="1">
      <c r="A281" s="109"/>
      <c r="B281" s="97"/>
      <c r="C281" s="114" t="s">
        <v>457</v>
      </c>
      <c r="D281" s="94" t="s">
        <v>458</v>
      </c>
      <c r="E281" s="90"/>
      <c r="F281" s="90"/>
    </row>
    <row r="282" spans="1:6" s="77" customFormat="1" ht="20.25" customHeight="1">
      <c r="A282" s="109"/>
      <c r="B282" s="97"/>
      <c r="C282" s="114" t="s">
        <v>461</v>
      </c>
      <c r="D282" s="94" t="s">
        <v>462</v>
      </c>
      <c r="E282" s="90"/>
      <c r="F282" s="90"/>
    </row>
    <row r="283" spans="1:6" s="77" customFormat="1" ht="16.5" customHeight="1">
      <c r="A283" s="109"/>
      <c r="B283" s="141"/>
      <c r="C283" s="114" t="s">
        <v>38</v>
      </c>
      <c r="D283" s="94" t="s">
        <v>39</v>
      </c>
      <c r="E283" s="90"/>
      <c r="F283" s="90"/>
    </row>
    <row r="284" spans="1:6" s="77" customFormat="1" ht="16.5" customHeight="1">
      <c r="A284" s="109"/>
      <c r="B284" s="141"/>
      <c r="C284" s="114" t="s">
        <v>206</v>
      </c>
      <c r="D284" s="94" t="s">
        <v>673</v>
      </c>
      <c r="E284" s="90"/>
      <c r="F284" s="90"/>
    </row>
    <row r="285" spans="1:6" s="77" customFormat="1" ht="16.5" customHeight="1">
      <c r="A285" s="109"/>
      <c r="B285" s="141"/>
      <c r="C285" s="114" t="s">
        <v>232</v>
      </c>
      <c r="D285" s="94" t="s">
        <v>231</v>
      </c>
      <c r="E285" s="90"/>
      <c r="F285" s="90"/>
    </row>
    <row r="286" spans="1:6" s="77" customFormat="1" ht="16.5" customHeight="1">
      <c r="A286" s="109"/>
      <c r="B286" s="141"/>
      <c r="C286" s="114" t="s">
        <v>238</v>
      </c>
      <c r="D286" s="94" t="s">
        <v>237</v>
      </c>
      <c r="E286" s="90"/>
      <c r="F286" s="90"/>
    </row>
    <row r="287" spans="1:6" s="77" customFormat="1" ht="16.5" customHeight="1">
      <c r="A287" s="109"/>
      <c r="B287" s="141"/>
      <c r="C287" s="114" t="s">
        <v>241</v>
      </c>
      <c r="D287" s="94" t="s">
        <v>240</v>
      </c>
      <c r="E287" s="90"/>
      <c r="F287" s="90"/>
    </row>
    <row r="288" spans="1:6" s="77" customFormat="1" ht="16.5" customHeight="1">
      <c r="A288" s="109"/>
      <c r="B288" s="141"/>
      <c r="C288" s="114" t="s">
        <v>244</v>
      </c>
      <c r="D288" s="94" t="s">
        <v>242</v>
      </c>
      <c r="E288" s="90"/>
      <c r="F288" s="90"/>
    </row>
    <row r="289" spans="1:6" s="77" customFormat="1" ht="16.5" customHeight="1">
      <c r="A289" s="109"/>
      <c r="B289" s="141"/>
      <c r="C289" s="114" t="s">
        <v>245</v>
      </c>
      <c r="D289" s="94" t="s">
        <v>243</v>
      </c>
      <c r="E289" s="90"/>
      <c r="F289" s="90"/>
    </row>
    <row r="290" spans="1:6" s="77" customFormat="1" ht="16.5" customHeight="1">
      <c r="A290" s="109"/>
      <c r="B290" s="141"/>
      <c r="C290" s="114" t="s">
        <v>87</v>
      </c>
      <c r="D290" s="94" t="s">
        <v>86</v>
      </c>
      <c r="E290" s="90"/>
      <c r="F290" s="90"/>
    </row>
    <row r="291" spans="1:6" s="77" customFormat="1" ht="28.5" customHeight="1">
      <c r="A291" s="109"/>
      <c r="B291" s="141"/>
      <c r="C291" s="114" t="s">
        <v>156</v>
      </c>
      <c r="D291" s="94" t="s">
        <v>793</v>
      </c>
      <c r="E291" s="90"/>
      <c r="F291" s="90"/>
    </row>
    <row r="292" spans="1:6" s="77" customFormat="1" ht="18" customHeight="1">
      <c r="A292" s="109"/>
      <c r="B292" s="141"/>
      <c r="C292" s="106" t="s">
        <v>23</v>
      </c>
      <c r="D292" s="94" t="s">
        <v>22</v>
      </c>
      <c r="E292" s="90"/>
      <c r="F292" s="90"/>
    </row>
    <row r="293" spans="1:6" s="77" customFormat="1" ht="19.5" customHeight="1">
      <c r="A293" s="109"/>
      <c r="B293" s="141"/>
      <c r="C293" s="131" t="s">
        <v>814</v>
      </c>
      <c r="D293" s="142" t="s">
        <v>816</v>
      </c>
      <c r="E293" s="143"/>
      <c r="F293" s="143"/>
    </row>
    <row r="294" spans="1:6" s="77" customFormat="1" ht="19.5" customHeight="1">
      <c r="A294" s="109"/>
      <c r="B294" s="141"/>
      <c r="C294" s="131" t="s">
        <v>815</v>
      </c>
      <c r="D294" s="144" t="s">
        <v>817</v>
      </c>
      <c r="E294" s="143"/>
      <c r="F294" s="143"/>
    </row>
    <row r="295" spans="1:6" s="77" customFormat="1" ht="19.5" customHeight="1">
      <c r="A295" s="109"/>
      <c r="B295" s="141"/>
      <c r="C295" s="131" t="s">
        <v>158</v>
      </c>
      <c r="D295" s="142" t="s">
        <v>248</v>
      </c>
      <c r="E295" s="143"/>
      <c r="F295" s="143"/>
    </row>
    <row r="296" spans="1:6" s="77" customFormat="1" ht="25.5" customHeight="1">
      <c r="A296" s="145"/>
      <c r="B296" s="84"/>
      <c r="C296" s="127" t="s">
        <v>17</v>
      </c>
      <c r="D296" s="97" t="s">
        <v>1011</v>
      </c>
      <c r="E296" s="117">
        <f>E297+E298+E299+E300+E301</f>
        <v>62000</v>
      </c>
      <c r="F296" s="117">
        <f>F297+F298+F299+F300+F301</f>
        <v>60668</v>
      </c>
    </row>
    <row r="297" spans="1:7" s="77" customFormat="1" ht="17.25" customHeight="1">
      <c r="A297" s="109"/>
      <c r="B297" s="84"/>
      <c r="C297" s="113" t="s">
        <v>267</v>
      </c>
      <c r="D297" s="94" t="s">
        <v>1012</v>
      </c>
      <c r="E297" s="90">
        <v>62000</v>
      </c>
      <c r="F297" s="90">
        <v>60668</v>
      </c>
      <c r="G297" s="146"/>
    </row>
    <row r="298" spans="1:8" s="77" customFormat="1" ht="19.5" customHeight="1">
      <c r="A298" s="109"/>
      <c r="B298" s="84"/>
      <c r="C298" s="103" t="s">
        <v>269</v>
      </c>
      <c r="D298" s="94" t="s">
        <v>270</v>
      </c>
      <c r="E298" s="90"/>
      <c r="F298" s="90"/>
      <c r="G298" s="146"/>
      <c r="H298" s="146"/>
    </row>
    <row r="299" spans="1:8" s="77" customFormat="1" ht="17.25" customHeight="1">
      <c r="A299" s="109"/>
      <c r="B299" s="92"/>
      <c r="C299" s="103" t="s">
        <v>459</v>
      </c>
      <c r="D299" s="94" t="s">
        <v>460</v>
      </c>
      <c r="E299" s="90"/>
      <c r="F299" s="90"/>
      <c r="G299" s="146"/>
      <c r="H299" s="146"/>
    </row>
    <row r="300" spans="1:8" s="77" customFormat="1" ht="15" customHeight="1">
      <c r="A300" s="86"/>
      <c r="B300" s="107"/>
      <c r="C300" s="96" t="s">
        <v>272</v>
      </c>
      <c r="D300" s="94" t="s">
        <v>271</v>
      </c>
      <c r="E300" s="90"/>
      <c r="F300" s="90"/>
      <c r="G300" s="146"/>
      <c r="H300" s="146"/>
    </row>
    <row r="301" spans="1:8" s="77" customFormat="1" ht="16.5" customHeight="1">
      <c r="A301" s="86"/>
      <c r="B301" s="107"/>
      <c r="C301" s="96" t="s">
        <v>247</v>
      </c>
      <c r="D301" s="94" t="s">
        <v>246</v>
      </c>
      <c r="E301" s="90"/>
      <c r="F301" s="90"/>
      <c r="G301" s="146"/>
      <c r="H301" s="146"/>
    </row>
    <row r="302" spans="1:8" s="77" customFormat="1" ht="16.5" customHeight="1">
      <c r="A302" s="109"/>
      <c r="B302" s="107"/>
      <c r="C302" s="84" t="s">
        <v>18</v>
      </c>
      <c r="D302" s="97" t="s">
        <v>756</v>
      </c>
      <c r="E302" s="90">
        <f>E303+E304+E305+E306+E307+E308+E309</f>
        <v>0</v>
      </c>
      <c r="F302" s="90">
        <f>F303+F304+F305+F306+F307+F308+F309</f>
        <v>0</v>
      </c>
      <c r="H302" s="146"/>
    </row>
    <row r="303" spans="1:6" s="77" customFormat="1" ht="15.75" customHeight="1">
      <c r="A303" s="109"/>
      <c r="B303" s="107"/>
      <c r="C303" s="96" t="s">
        <v>1023</v>
      </c>
      <c r="D303" s="94" t="s">
        <v>273</v>
      </c>
      <c r="E303" s="90"/>
      <c r="F303" s="90"/>
    </row>
    <row r="304" spans="1:6" s="77" customFormat="1" ht="19.5" customHeight="1">
      <c r="A304" s="109"/>
      <c r="B304" s="107"/>
      <c r="C304" s="96" t="s">
        <v>1067</v>
      </c>
      <c r="D304" s="94" t="s">
        <v>274</v>
      </c>
      <c r="E304" s="90"/>
      <c r="F304" s="90"/>
    </row>
    <row r="305" spans="1:6" s="77" customFormat="1" ht="18" customHeight="1">
      <c r="A305" s="109"/>
      <c r="B305" s="107"/>
      <c r="C305" s="96" t="s">
        <v>1068</v>
      </c>
      <c r="D305" s="94" t="s">
        <v>1069</v>
      </c>
      <c r="E305" s="90"/>
      <c r="F305" s="90"/>
    </row>
    <row r="306" spans="1:6" s="77" customFormat="1" ht="17.25" customHeight="1">
      <c r="A306" s="109"/>
      <c r="B306" s="107"/>
      <c r="C306" s="96" t="s">
        <v>1070</v>
      </c>
      <c r="D306" s="94" t="s">
        <v>1071</v>
      </c>
      <c r="E306" s="90"/>
      <c r="F306" s="90"/>
    </row>
    <row r="307" spans="1:6" s="77" customFormat="1" ht="17.25" customHeight="1">
      <c r="A307" s="109"/>
      <c r="B307" s="107"/>
      <c r="C307" s="96" t="s">
        <v>262</v>
      </c>
      <c r="D307" s="94" t="s">
        <v>1072</v>
      </c>
      <c r="E307" s="90"/>
      <c r="F307" s="90"/>
    </row>
    <row r="308" spans="1:6" s="77" customFormat="1" ht="17.25" customHeight="1">
      <c r="A308" s="109"/>
      <c r="B308" s="107"/>
      <c r="C308" s="96" t="s">
        <v>1073</v>
      </c>
      <c r="D308" s="94" t="s">
        <v>1074</v>
      </c>
      <c r="E308" s="90"/>
      <c r="F308" s="90"/>
    </row>
    <row r="309" spans="1:6" s="77" customFormat="1" ht="17.25" customHeight="1">
      <c r="A309" s="109"/>
      <c r="B309" s="107"/>
      <c r="C309" s="96" t="s">
        <v>1025</v>
      </c>
      <c r="D309" s="94" t="s">
        <v>1024</v>
      </c>
      <c r="E309" s="90"/>
      <c r="F309" s="90"/>
    </row>
    <row r="310" spans="1:6" s="77" customFormat="1" ht="17.25" customHeight="1">
      <c r="A310" s="109"/>
      <c r="B310" s="107" t="s">
        <v>264</v>
      </c>
      <c r="C310" s="84" t="s">
        <v>670</v>
      </c>
      <c r="D310" s="97" t="s">
        <v>263</v>
      </c>
      <c r="E310" s="90">
        <f>E311+E312+E313</f>
        <v>0</v>
      </c>
      <c r="F310" s="90">
        <f>F311+F312+F313</f>
        <v>0</v>
      </c>
    </row>
    <row r="311" spans="1:6" s="77" customFormat="1" ht="15" customHeight="1">
      <c r="A311" s="109"/>
      <c r="B311" s="92"/>
      <c r="C311" s="114" t="s">
        <v>265</v>
      </c>
      <c r="D311" s="94" t="s">
        <v>266</v>
      </c>
      <c r="E311" s="90"/>
      <c r="F311" s="90"/>
    </row>
    <row r="312" spans="1:6" s="77" customFormat="1" ht="17.25" customHeight="1">
      <c r="A312" s="109"/>
      <c r="B312" s="92"/>
      <c r="C312" s="114" t="s">
        <v>69</v>
      </c>
      <c r="D312" s="94" t="s">
        <v>70</v>
      </c>
      <c r="E312" s="90"/>
      <c r="F312" s="90"/>
    </row>
    <row r="313" spans="1:6" s="77" customFormat="1" ht="25.5" customHeight="1">
      <c r="A313" s="109"/>
      <c r="B313" s="92"/>
      <c r="C313" s="114" t="s">
        <v>668</v>
      </c>
      <c r="D313" s="94" t="s">
        <v>669</v>
      </c>
      <c r="E313" s="90"/>
      <c r="F313" s="90"/>
    </row>
    <row r="314" spans="1:6" s="77" customFormat="1" ht="28.5" customHeight="1">
      <c r="A314" s="221" t="s">
        <v>204</v>
      </c>
      <c r="B314" s="222"/>
      <c r="C314" s="222"/>
      <c r="D314" s="97" t="s">
        <v>72</v>
      </c>
      <c r="E314" s="117">
        <f>E315+E320+E324+E329+E333+E337+E341+E345+E349+E353+E357+E361+E365+E369+E373+E377+E381+E385+E389+E393+E398+E399+E402+E403+E404+E408+E412+E416+E420+E421+E422+E425+E426+E427+E428+E429+E430</f>
        <v>33000</v>
      </c>
      <c r="F314" s="117">
        <f>F315+F320+F324+F329+F333+F337+F341+F345+F349+F353+F357+F361+F365+F369+F373+F377+F381+F385+F389+F393+F398+F399+F402+F403+F404+F408+F412+F416+F420+F421+F422+F425+F426+F427+F428+F429+F430</f>
        <v>15859</v>
      </c>
    </row>
    <row r="315" spans="1:6" s="77" customFormat="1" ht="28.5" customHeight="1">
      <c r="A315" s="88"/>
      <c r="B315" s="107"/>
      <c r="C315" s="127" t="s">
        <v>219</v>
      </c>
      <c r="D315" s="97" t="s">
        <v>71</v>
      </c>
      <c r="E315" s="90">
        <f>E316+E317+E318+E319</f>
        <v>0</v>
      </c>
      <c r="F315" s="90">
        <f>F316+F317+F318+F319</f>
        <v>0</v>
      </c>
    </row>
    <row r="316" spans="1:6" s="77" customFormat="1" ht="17.25" customHeight="1">
      <c r="A316" s="88"/>
      <c r="B316" s="107"/>
      <c r="C316" s="147" t="s">
        <v>676</v>
      </c>
      <c r="D316" s="94" t="s">
        <v>73</v>
      </c>
      <c r="E316" s="90"/>
      <c r="F316" s="90"/>
    </row>
    <row r="317" spans="1:6" s="77" customFormat="1" ht="17.25" customHeight="1">
      <c r="A317" s="88"/>
      <c r="B317" s="107"/>
      <c r="C317" s="147" t="s">
        <v>677</v>
      </c>
      <c r="D317" s="94" t="s">
        <v>74</v>
      </c>
      <c r="E317" s="90"/>
      <c r="F317" s="90"/>
    </row>
    <row r="318" spans="1:6" s="77" customFormat="1" ht="17.25" customHeight="1">
      <c r="A318" s="88"/>
      <c r="B318" s="107"/>
      <c r="C318" s="147" t="s">
        <v>678</v>
      </c>
      <c r="D318" s="94" t="s">
        <v>78</v>
      </c>
      <c r="E318" s="90"/>
      <c r="F318" s="90"/>
    </row>
    <row r="319" spans="1:6" s="77" customFormat="1" ht="17.25" customHeight="1">
      <c r="A319" s="88"/>
      <c r="B319" s="107"/>
      <c r="C319" s="147" t="s">
        <v>339</v>
      </c>
      <c r="D319" s="94" t="s">
        <v>340</v>
      </c>
      <c r="E319" s="90"/>
      <c r="F319" s="90"/>
    </row>
    <row r="320" spans="1:6" s="77" customFormat="1" ht="19.5" customHeight="1">
      <c r="A320" s="88"/>
      <c r="B320" s="107"/>
      <c r="C320" s="148" t="s">
        <v>79</v>
      </c>
      <c r="D320" s="97" t="s">
        <v>75</v>
      </c>
      <c r="E320" s="90">
        <f>E321+E322+E323</f>
        <v>0</v>
      </c>
      <c r="F320" s="90">
        <f>F321+F322+F323</f>
        <v>0</v>
      </c>
    </row>
    <row r="321" spans="1:6" s="77" customFormat="1" ht="17.25" customHeight="1">
      <c r="A321" s="88"/>
      <c r="B321" s="107"/>
      <c r="C321" s="147" t="s">
        <v>676</v>
      </c>
      <c r="D321" s="94" t="s">
        <v>76</v>
      </c>
      <c r="E321" s="90"/>
      <c r="F321" s="90"/>
    </row>
    <row r="322" spans="1:6" s="77" customFormat="1" ht="17.25" customHeight="1">
      <c r="A322" s="88"/>
      <c r="B322" s="107"/>
      <c r="C322" s="147" t="s">
        <v>677</v>
      </c>
      <c r="D322" s="94" t="s">
        <v>77</v>
      </c>
      <c r="E322" s="90"/>
      <c r="F322" s="90"/>
    </row>
    <row r="323" spans="1:6" s="77" customFormat="1" ht="17.25" customHeight="1">
      <c r="A323" s="88"/>
      <c r="B323" s="107"/>
      <c r="C323" s="147" t="s">
        <v>678</v>
      </c>
      <c r="D323" s="94" t="s">
        <v>80</v>
      </c>
      <c r="E323" s="90"/>
      <c r="F323" s="90"/>
    </row>
    <row r="324" spans="1:6" s="77" customFormat="1" ht="17.25" customHeight="1">
      <c r="A324" s="88"/>
      <c r="B324" s="107"/>
      <c r="C324" s="148" t="s">
        <v>220</v>
      </c>
      <c r="D324" s="97" t="s">
        <v>81</v>
      </c>
      <c r="E324" s="90">
        <f>E325+E326+E327+E328</f>
        <v>0</v>
      </c>
      <c r="F324" s="90">
        <f>F325+F326+F327+F328</f>
        <v>0</v>
      </c>
    </row>
    <row r="325" spans="1:6" s="77" customFormat="1" ht="17.25" customHeight="1">
      <c r="A325" s="88"/>
      <c r="B325" s="107"/>
      <c r="C325" s="147" t="s">
        <v>676</v>
      </c>
      <c r="D325" s="94" t="s">
        <v>82</v>
      </c>
      <c r="E325" s="90"/>
      <c r="F325" s="90"/>
    </row>
    <row r="326" spans="1:6" s="77" customFormat="1" ht="17.25" customHeight="1">
      <c r="A326" s="88"/>
      <c r="B326" s="107"/>
      <c r="C326" s="147" t="s">
        <v>677</v>
      </c>
      <c r="D326" s="94" t="s">
        <v>83</v>
      </c>
      <c r="E326" s="90"/>
      <c r="F326" s="90"/>
    </row>
    <row r="327" spans="1:6" s="77" customFormat="1" ht="17.25" customHeight="1">
      <c r="A327" s="88"/>
      <c r="B327" s="107"/>
      <c r="C327" s="147" t="s">
        <v>678</v>
      </c>
      <c r="D327" s="94" t="s">
        <v>84</v>
      </c>
      <c r="E327" s="90"/>
      <c r="F327" s="90"/>
    </row>
    <row r="328" spans="1:6" s="77" customFormat="1" ht="17.25" customHeight="1">
      <c r="A328" s="88"/>
      <c r="B328" s="107"/>
      <c r="C328" s="147" t="s">
        <v>339</v>
      </c>
      <c r="D328" s="94" t="s">
        <v>341</v>
      </c>
      <c r="E328" s="90"/>
      <c r="F328" s="90"/>
    </row>
    <row r="329" spans="1:6" s="77" customFormat="1" ht="26.25" customHeight="1">
      <c r="A329" s="88"/>
      <c r="B329" s="107"/>
      <c r="C329" s="127" t="s">
        <v>85</v>
      </c>
      <c r="D329" s="97" t="s">
        <v>91</v>
      </c>
      <c r="E329" s="90">
        <f>E330+E331+E332</f>
        <v>0</v>
      </c>
      <c r="F329" s="90">
        <f>F330+F331+F332</f>
        <v>0</v>
      </c>
    </row>
    <row r="330" spans="1:6" s="77" customFormat="1" ht="17.25" customHeight="1">
      <c r="A330" s="88"/>
      <c r="B330" s="107"/>
      <c r="C330" s="147" t="s">
        <v>676</v>
      </c>
      <c r="D330" s="94" t="s">
        <v>92</v>
      </c>
      <c r="E330" s="90"/>
      <c r="F330" s="90"/>
    </row>
    <row r="331" spans="1:6" s="77" customFormat="1" ht="17.25" customHeight="1">
      <c r="A331" s="88"/>
      <c r="B331" s="107"/>
      <c r="C331" s="147" t="s">
        <v>677</v>
      </c>
      <c r="D331" s="94" t="s">
        <v>93</v>
      </c>
      <c r="E331" s="90"/>
      <c r="F331" s="90"/>
    </row>
    <row r="332" spans="1:6" s="77" customFormat="1" ht="17.25" customHeight="1">
      <c r="A332" s="88"/>
      <c r="B332" s="107"/>
      <c r="C332" s="147" t="s">
        <v>679</v>
      </c>
      <c r="D332" s="94" t="s">
        <v>94</v>
      </c>
      <c r="E332" s="90"/>
      <c r="F332" s="90"/>
    </row>
    <row r="333" spans="1:6" s="77" customFormat="1" ht="20.25" customHeight="1">
      <c r="A333" s="88"/>
      <c r="B333" s="107"/>
      <c r="C333" s="148" t="s">
        <v>96</v>
      </c>
      <c r="D333" s="97" t="s">
        <v>95</v>
      </c>
      <c r="E333" s="90">
        <f>E334+E335+E336</f>
        <v>0</v>
      </c>
      <c r="F333" s="90">
        <f>F334+F335+F336</f>
        <v>0</v>
      </c>
    </row>
    <row r="334" spans="1:6" s="77" customFormat="1" ht="17.25" customHeight="1">
      <c r="A334" s="88"/>
      <c r="B334" s="107"/>
      <c r="C334" s="147" t="s">
        <v>676</v>
      </c>
      <c r="D334" s="94" t="s">
        <v>97</v>
      </c>
      <c r="E334" s="90"/>
      <c r="F334" s="90"/>
    </row>
    <row r="335" spans="1:6" s="77" customFormat="1" ht="17.25" customHeight="1">
      <c r="A335" s="88"/>
      <c r="B335" s="107"/>
      <c r="C335" s="147" t="s">
        <v>677</v>
      </c>
      <c r="D335" s="94" t="s">
        <v>98</v>
      </c>
      <c r="E335" s="90"/>
      <c r="F335" s="90"/>
    </row>
    <row r="336" spans="1:6" s="77" customFormat="1" ht="17.25" customHeight="1">
      <c r="A336" s="88"/>
      <c r="B336" s="107"/>
      <c r="C336" s="147" t="s">
        <v>678</v>
      </c>
      <c r="D336" s="94" t="s">
        <v>99</v>
      </c>
      <c r="E336" s="90"/>
      <c r="F336" s="90"/>
    </row>
    <row r="337" spans="1:6" s="77" customFormat="1" ht="24" customHeight="1">
      <c r="A337" s="88"/>
      <c r="B337" s="107"/>
      <c r="C337" s="127" t="s">
        <v>101</v>
      </c>
      <c r="D337" s="97" t="s">
        <v>100</v>
      </c>
      <c r="E337" s="90">
        <f>E338+E339+E340</f>
        <v>0</v>
      </c>
      <c r="F337" s="90">
        <f>F338+F339+F340</f>
        <v>0</v>
      </c>
    </row>
    <row r="338" spans="1:6" s="77" customFormat="1" ht="17.25" customHeight="1">
      <c r="A338" s="88"/>
      <c r="B338" s="147"/>
      <c r="C338" s="147" t="s">
        <v>676</v>
      </c>
      <c r="D338" s="94" t="s">
        <v>102</v>
      </c>
      <c r="E338" s="90"/>
      <c r="F338" s="90"/>
    </row>
    <row r="339" spans="1:6" s="77" customFormat="1" ht="17.25" customHeight="1">
      <c r="A339" s="88"/>
      <c r="B339" s="147"/>
      <c r="C339" s="147" t="s">
        <v>677</v>
      </c>
      <c r="D339" s="94" t="s">
        <v>103</v>
      </c>
      <c r="E339" s="90"/>
      <c r="F339" s="90"/>
    </row>
    <row r="340" spans="1:6" s="77" customFormat="1" ht="17.25" customHeight="1">
      <c r="A340" s="88"/>
      <c r="B340" s="147"/>
      <c r="C340" s="147" t="s">
        <v>679</v>
      </c>
      <c r="D340" s="94" t="s">
        <v>104</v>
      </c>
      <c r="E340" s="90"/>
      <c r="F340" s="90"/>
    </row>
    <row r="341" spans="1:6" s="77" customFormat="1" ht="25.5" customHeight="1">
      <c r="A341" s="88"/>
      <c r="B341" s="107"/>
      <c r="C341" s="127" t="s">
        <v>105</v>
      </c>
      <c r="D341" s="97" t="s">
        <v>106</v>
      </c>
      <c r="E341" s="90">
        <f>E342+E343+E344</f>
        <v>0</v>
      </c>
      <c r="F341" s="90">
        <f>F342+F343+F344</f>
        <v>0</v>
      </c>
    </row>
    <row r="342" spans="1:6" s="77" customFormat="1" ht="17.25" customHeight="1">
      <c r="A342" s="88"/>
      <c r="B342" s="107"/>
      <c r="C342" s="147" t="s">
        <v>676</v>
      </c>
      <c r="D342" s="94" t="s">
        <v>107</v>
      </c>
      <c r="E342" s="90"/>
      <c r="F342" s="90"/>
    </row>
    <row r="343" spans="1:6" s="77" customFormat="1" ht="17.25" customHeight="1">
      <c r="A343" s="88"/>
      <c r="B343" s="107"/>
      <c r="C343" s="147" t="s">
        <v>677</v>
      </c>
      <c r="D343" s="94" t="s">
        <v>108</v>
      </c>
      <c r="E343" s="90"/>
      <c r="F343" s="90"/>
    </row>
    <row r="344" spans="1:6" s="77" customFormat="1" ht="17.25" customHeight="1">
      <c r="A344" s="88"/>
      <c r="B344" s="107"/>
      <c r="C344" s="147" t="s">
        <v>678</v>
      </c>
      <c r="D344" s="94" t="s">
        <v>109</v>
      </c>
      <c r="E344" s="90"/>
      <c r="F344" s="90"/>
    </row>
    <row r="345" spans="1:6" s="77" customFormat="1" ht="28.5" customHeight="1">
      <c r="A345" s="88"/>
      <c r="B345" s="107"/>
      <c r="C345" s="127" t="s">
        <v>116</v>
      </c>
      <c r="D345" s="97" t="s">
        <v>117</v>
      </c>
      <c r="E345" s="90">
        <f>E346+E347+E348</f>
        <v>0</v>
      </c>
      <c r="F345" s="90">
        <f>F346+F347+F348</f>
        <v>0</v>
      </c>
    </row>
    <row r="346" spans="1:6" s="77" customFormat="1" ht="17.25" customHeight="1">
      <c r="A346" s="88"/>
      <c r="B346" s="107"/>
      <c r="C346" s="147" t="s">
        <v>676</v>
      </c>
      <c r="D346" s="94" t="s">
        <v>118</v>
      </c>
      <c r="E346" s="90"/>
      <c r="F346" s="90"/>
    </row>
    <row r="347" spans="1:6" s="77" customFormat="1" ht="17.25" customHeight="1">
      <c r="A347" s="88"/>
      <c r="B347" s="107"/>
      <c r="C347" s="147" t="s">
        <v>677</v>
      </c>
      <c r="D347" s="94" t="s">
        <v>119</v>
      </c>
      <c r="E347" s="90"/>
      <c r="F347" s="90"/>
    </row>
    <row r="348" spans="1:6" s="77" customFormat="1" ht="17.25" customHeight="1">
      <c r="A348" s="88"/>
      <c r="B348" s="107"/>
      <c r="C348" s="147" t="s">
        <v>679</v>
      </c>
      <c r="D348" s="94" t="s">
        <v>1016</v>
      </c>
      <c r="E348" s="90"/>
      <c r="F348" s="90"/>
    </row>
    <row r="349" spans="1:6" s="77" customFormat="1" ht="17.25" customHeight="1">
      <c r="A349" s="88"/>
      <c r="B349" s="107"/>
      <c r="C349" s="148" t="s">
        <v>120</v>
      </c>
      <c r="D349" s="97" t="s">
        <v>121</v>
      </c>
      <c r="E349" s="90">
        <f>E350+E351+E352</f>
        <v>0</v>
      </c>
      <c r="F349" s="90">
        <f>F350+F351+F352</f>
        <v>0</v>
      </c>
    </row>
    <row r="350" spans="1:6" s="77" customFormat="1" ht="17.25" customHeight="1">
      <c r="A350" s="88"/>
      <c r="B350" s="107"/>
      <c r="C350" s="147" t="s">
        <v>676</v>
      </c>
      <c r="D350" s="94" t="s">
        <v>122</v>
      </c>
      <c r="E350" s="90"/>
      <c r="F350" s="90"/>
    </row>
    <row r="351" spans="1:6" s="77" customFormat="1" ht="17.25" customHeight="1">
      <c r="A351" s="88"/>
      <c r="B351" s="107"/>
      <c r="C351" s="147" t="s">
        <v>677</v>
      </c>
      <c r="D351" s="94" t="s">
        <v>123</v>
      </c>
      <c r="E351" s="90"/>
      <c r="F351" s="90"/>
    </row>
    <row r="352" spans="1:6" s="77" customFormat="1" ht="17.25" customHeight="1">
      <c r="A352" s="88"/>
      <c r="B352" s="107"/>
      <c r="C352" s="147" t="s">
        <v>679</v>
      </c>
      <c r="D352" s="94" t="s">
        <v>124</v>
      </c>
      <c r="E352" s="90"/>
      <c r="F352" s="90"/>
    </row>
    <row r="353" spans="1:6" s="77" customFormat="1" ht="17.25" customHeight="1">
      <c r="A353" s="88"/>
      <c r="B353" s="107"/>
      <c r="C353" s="148" t="s">
        <v>1017</v>
      </c>
      <c r="D353" s="97" t="s">
        <v>125</v>
      </c>
      <c r="E353" s="90">
        <f>E354+E355+E356</f>
        <v>0</v>
      </c>
      <c r="F353" s="90">
        <f>F354+F355+F356</f>
        <v>0</v>
      </c>
    </row>
    <row r="354" spans="1:6" s="77" customFormat="1" ht="17.25" customHeight="1">
      <c r="A354" s="88"/>
      <c r="B354" s="107"/>
      <c r="C354" s="147" t="s">
        <v>676</v>
      </c>
      <c r="D354" s="94" t="s">
        <v>126</v>
      </c>
      <c r="E354" s="90"/>
      <c r="F354" s="90"/>
    </row>
    <row r="355" spans="1:6" s="77" customFormat="1" ht="17.25" customHeight="1">
      <c r="A355" s="88"/>
      <c r="B355" s="107"/>
      <c r="C355" s="147" t="s">
        <v>677</v>
      </c>
      <c r="D355" s="94" t="s">
        <v>127</v>
      </c>
      <c r="E355" s="90"/>
      <c r="F355" s="90"/>
    </row>
    <row r="356" spans="1:6" s="77" customFormat="1" ht="17.25" customHeight="1">
      <c r="A356" s="88"/>
      <c r="B356" s="107"/>
      <c r="C356" s="147" t="s">
        <v>679</v>
      </c>
      <c r="D356" s="94" t="s">
        <v>128</v>
      </c>
      <c r="E356" s="90"/>
      <c r="F356" s="90"/>
    </row>
    <row r="357" spans="1:6" s="77" customFormat="1" ht="30" customHeight="1">
      <c r="A357" s="88"/>
      <c r="B357" s="107"/>
      <c r="C357" s="127" t="s">
        <v>129</v>
      </c>
      <c r="D357" s="97" t="s">
        <v>130</v>
      </c>
      <c r="E357" s="90">
        <f>E358+E359+E360</f>
        <v>0</v>
      </c>
      <c r="F357" s="90">
        <f>F358+F359+F360</f>
        <v>0</v>
      </c>
    </row>
    <row r="358" spans="1:6" s="77" customFormat="1" ht="17.25" customHeight="1">
      <c r="A358" s="88"/>
      <c r="B358" s="107"/>
      <c r="C358" s="147" t="s">
        <v>676</v>
      </c>
      <c r="D358" s="94" t="s">
        <v>131</v>
      </c>
      <c r="E358" s="90"/>
      <c r="F358" s="90"/>
    </row>
    <row r="359" spans="1:6" s="77" customFormat="1" ht="17.25" customHeight="1">
      <c r="A359" s="88"/>
      <c r="B359" s="107"/>
      <c r="C359" s="147" t="s">
        <v>677</v>
      </c>
      <c r="D359" s="94" t="s">
        <v>132</v>
      </c>
      <c r="E359" s="90"/>
      <c r="F359" s="90"/>
    </row>
    <row r="360" spans="1:6" s="77" customFormat="1" ht="17.25" customHeight="1">
      <c r="A360" s="88"/>
      <c r="B360" s="107"/>
      <c r="C360" s="147" t="s">
        <v>679</v>
      </c>
      <c r="D360" s="94" t="s">
        <v>133</v>
      </c>
      <c r="E360" s="90"/>
      <c r="F360" s="90"/>
    </row>
    <row r="361" spans="1:6" s="77" customFormat="1" ht="17.25" customHeight="1">
      <c r="A361" s="88"/>
      <c r="B361" s="107"/>
      <c r="C361" s="148" t="s">
        <v>1018</v>
      </c>
      <c r="D361" s="97" t="s">
        <v>134</v>
      </c>
      <c r="E361" s="90">
        <f>E362+E363+E364</f>
        <v>0</v>
      </c>
      <c r="F361" s="90">
        <f>F362+F363+F364</f>
        <v>0</v>
      </c>
    </row>
    <row r="362" spans="1:6" s="77" customFormat="1" ht="17.25" customHeight="1">
      <c r="A362" s="88"/>
      <c r="B362" s="107"/>
      <c r="C362" s="147" t="s">
        <v>676</v>
      </c>
      <c r="D362" s="94" t="s">
        <v>135</v>
      </c>
      <c r="E362" s="90"/>
      <c r="F362" s="90"/>
    </row>
    <row r="363" spans="1:6" s="77" customFormat="1" ht="17.25" customHeight="1">
      <c r="A363" s="88"/>
      <c r="B363" s="107"/>
      <c r="C363" s="147" t="s">
        <v>677</v>
      </c>
      <c r="D363" s="94" t="s">
        <v>136</v>
      </c>
      <c r="E363" s="90"/>
      <c r="F363" s="90"/>
    </row>
    <row r="364" spans="1:6" s="77" customFormat="1" ht="17.25" customHeight="1">
      <c r="A364" s="88"/>
      <c r="B364" s="107"/>
      <c r="C364" s="147" t="s">
        <v>678</v>
      </c>
      <c r="D364" s="94" t="s">
        <v>137</v>
      </c>
      <c r="E364" s="90"/>
      <c r="F364" s="90"/>
    </row>
    <row r="365" spans="1:6" s="77" customFormat="1" ht="17.25" customHeight="1">
      <c r="A365" s="88"/>
      <c r="B365" s="107"/>
      <c r="C365" s="148" t="s">
        <v>142</v>
      </c>
      <c r="D365" s="97" t="s">
        <v>138</v>
      </c>
      <c r="E365" s="90">
        <f>E366+E367+E368</f>
        <v>0</v>
      </c>
      <c r="F365" s="90">
        <f>F366+F367+F368</f>
        <v>0</v>
      </c>
    </row>
    <row r="366" spans="1:6" s="77" customFormat="1" ht="17.25" customHeight="1">
      <c r="A366" s="88"/>
      <c r="B366" s="107"/>
      <c r="C366" s="147" t="s">
        <v>676</v>
      </c>
      <c r="D366" s="94" t="s">
        <v>139</v>
      </c>
      <c r="E366" s="90"/>
      <c r="F366" s="90"/>
    </row>
    <row r="367" spans="1:6" s="77" customFormat="1" ht="17.25" customHeight="1">
      <c r="A367" s="88"/>
      <c r="B367" s="107"/>
      <c r="C367" s="147" t="s">
        <v>677</v>
      </c>
      <c r="D367" s="94" t="s">
        <v>140</v>
      </c>
      <c r="E367" s="90"/>
      <c r="F367" s="90"/>
    </row>
    <row r="368" spans="1:6" s="77" customFormat="1" ht="17.25" customHeight="1">
      <c r="A368" s="88"/>
      <c r="B368" s="107"/>
      <c r="C368" s="147" t="s">
        <v>679</v>
      </c>
      <c r="D368" s="94" t="s">
        <v>141</v>
      </c>
      <c r="E368" s="90"/>
      <c r="F368" s="90"/>
    </row>
    <row r="369" spans="1:6" s="77" customFormat="1" ht="17.25" customHeight="1">
      <c r="A369" s="88"/>
      <c r="B369" s="107"/>
      <c r="C369" s="148" t="s">
        <v>144</v>
      </c>
      <c r="D369" s="97" t="s">
        <v>143</v>
      </c>
      <c r="E369" s="90">
        <f>E370+E371+E372</f>
        <v>0</v>
      </c>
      <c r="F369" s="90">
        <f>F370+F371+F372</f>
        <v>0</v>
      </c>
    </row>
    <row r="370" spans="1:6" s="77" customFormat="1" ht="17.25" customHeight="1">
      <c r="A370" s="88"/>
      <c r="B370" s="107"/>
      <c r="C370" s="147" t="s">
        <v>676</v>
      </c>
      <c r="D370" s="94" t="s">
        <v>145</v>
      </c>
      <c r="E370" s="90"/>
      <c r="F370" s="90"/>
    </row>
    <row r="371" spans="1:6" s="77" customFormat="1" ht="17.25" customHeight="1">
      <c r="A371" s="88"/>
      <c r="B371" s="107"/>
      <c r="C371" s="147" t="s">
        <v>677</v>
      </c>
      <c r="D371" s="94" t="s">
        <v>146</v>
      </c>
      <c r="E371" s="90"/>
      <c r="F371" s="90"/>
    </row>
    <row r="372" spans="1:6" s="77" customFormat="1" ht="17.25" customHeight="1">
      <c r="A372" s="88"/>
      <c r="B372" s="107"/>
      <c r="C372" s="147" t="s">
        <v>678</v>
      </c>
      <c r="D372" s="94" t="s">
        <v>147</v>
      </c>
      <c r="E372" s="90"/>
      <c r="F372" s="90"/>
    </row>
    <row r="373" spans="1:6" s="77" customFormat="1" ht="17.25" customHeight="1">
      <c r="A373" s="88"/>
      <c r="B373" s="107"/>
      <c r="C373" s="148" t="s">
        <v>148</v>
      </c>
      <c r="D373" s="97" t="s">
        <v>149</v>
      </c>
      <c r="E373" s="90">
        <f>E374+E375+E376</f>
        <v>0</v>
      </c>
      <c r="F373" s="90">
        <f>F374+F375+F376</f>
        <v>0</v>
      </c>
    </row>
    <row r="374" spans="1:6" s="77" customFormat="1" ht="17.25" customHeight="1">
      <c r="A374" s="88"/>
      <c r="B374" s="107"/>
      <c r="C374" s="147" t="s">
        <v>676</v>
      </c>
      <c r="D374" s="94" t="s">
        <v>150</v>
      </c>
      <c r="E374" s="90"/>
      <c r="F374" s="90"/>
    </row>
    <row r="375" spans="1:6" s="77" customFormat="1" ht="17.25" customHeight="1">
      <c r="A375" s="88"/>
      <c r="B375" s="107"/>
      <c r="C375" s="147" t="s">
        <v>677</v>
      </c>
      <c r="D375" s="94" t="s">
        <v>151</v>
      </c>
      <c r="E375" s="90"/>
      <c r="F375" s="90"/>
    </row>
    <row r="376" spans="1:6" s="77" customFormat="1" ht="17.25" customHeight="1">
      <c r="A376" s="88"/>
      <c r="B376" s="107"/>
      <c r="C376" s="147" t="s">
        <v>679</v>
      </c>
      <c r="D376" s="94" t="s">
        <v>152</v>
      </c>
      <c r="E376" s="90"/>
      <c r="F376" s="90"/>
    </row>
    <row r="377" spans="1:6" s="77" customFormat="1" ht="17.25" customHeight="1">
      <c r="A377" s="88"/>
      <c r="B377" s="107"/>
      <c r="C377" s="148" t="s">
        <v>160</v>
      </c>
      <c r="D377" s="97" t="s">
        <v>161</v>
      </c>
      <c r="E377" s="117">
        <f>E378+E379+E380</f>
        <v>33000</v>
      </c>
      <c r="F377" s="117">
        <f>F378+F379+F380</f>
        <v>15859</v>
      </c>
    </row>
    <row r="378" spans="1:6" s="77" customFormat="1" ht="17.25" customHeight="1">
      <c r="A378" s="88"/>
      <c r="B378" s="107"/>
      <c r="C378" s="147" t="s">
        <v>676</v>
      </c>
      <c r="D378" s="94" t="s">
        <v>162</v>
      </c>
      <c r="E378" s="90">
        <v>28000</v>
      </c>
      <c r="F378" s="90">
        <v>13219</v>
      </c>
    </row>
    <row r="379" spans="1:6" s="77" customFormat="1" ht="17.25" customHeight="1">
      <c r="A379" s="88"/>
      <c r="B379" s="107"/>
      <c r="C379" s="147" t="s">
        <v>677</v>
      </c>
      <c r="D379" s="94" t="s">
        <v>167</v>
      </c>
      <c r="E379" s="90"/>
      <c r="F379" s="90"/>
    </row>
    <row r="380" spans="1:6" s="77" customFormat="1" ht="17.25" customHeight="1">
      <c r="A380" s="88"/>
      <c r="B380" s="107"/>
      <c r="C380" s="147" t="s">
        <v>678</v>
      </c>
      <c r="D380" s="94" t="s">
        <v>168</v>
      </c>
      <c r="E380" s="90">
        <v>5000</v>
      </c>
      <c r="F380" s="90">
        <v>2640</v>
      </c>
    </row>
    <row r="381" spans="1:6" s="77" customFormat="1" ht="17.25" customHeight="1">
      <c r="A381" s="88"/>
      <c r="B381" s="107"/>
      <c r="C381" s="148" t="s">
        <v>36</v>
      </c>
      <c r="D381" s="97" t="s">
        <v>1026</v>
      </c>
      <c r="E381" s="90">
        <f>E382+E383+E384</f>
        <v>0</v>
      </c>
      <c r="F381" s="90">
        <f>F382+F383+F384</f>
        <v>0</v>
      </c>
    </row>
    <row r="382" spans="1:6" s="77" customFormat="1" ht="17.25" customHeight="1">
      <c r="A382" s="88"/>
      <c r="B382" s="107"/>
      <c r="C382" s="147" t="s">
        <v>676</v>
      </c>
      <c r="D382" s="94" t="s">
        <v>29</v>
      </c>
      <c r="E382" s="90"/>
      <c r="F382" s="90"/>
    </row>
    <row r="383" spans="1:6" s="77" customFormat="1" ht="17.25" customHeight="1">
      <c r="A383" s="88"/>
      <c r="B383" s="107"/>
      <c r="C383" s="147" t="s">
        <v>677</v>
      </c>
      <c r="D383" s="94" t="s">
        <v>30</v>
      </c>
      <c r="E383" s="90"/>
      <c r="F383" s="90"/>
    </row>
    <row r="384" spans="1:6" s="77" customFormat="1" ht="17.25" customHeight="1">
      <c r="A384" s="88"/>
      <c r="B384" s="107"/>
      <c r="C384" s="147" t="s">
        <v>678</v>
      </c>
      <c r="D384" s="94" t="s">
        <v>31</v>
      </c>
      <c r="E384" s="90"/>
      <c r="F384" s="90"/>
    </row>
    <row r="385" spans="1:6" s="77" customFormat="1" ht="19.5" customHeight="1">
      <c r="A385" s="88"/>
      <c r="B385" s="107"/>
      <c r="C385" s="127" t="s">
        <v>746</v>
      </c>
      <c r="D385" s="97" t="s">
        <v>32</v>
      </c>
      <c r="E385" s="90">
        <f>E386+E387+E388</f>
        <v>0</v>
      </c>
      <c r="F385" s="90">
        <f>F386+F387+F388</f>
        <v>0</v>
      </c>
    </row>
    <row r="386" spans="1:6" s="77" customFormat="1" ht="17.25" customHeight="1">
      <c r="A386" s="88"/>
      <c r="B386" s="107"/>
      <c r="C386" s="147" t="s">
        <v>676</v>
      </c>
      <c r="D386" s="94" t="s">
        <v>33</v>
      </c>
      <c r="E386" s="90"/>
      <c r="F386" s="90"/>
    </row>
    <row r="387" spans="1:6" s="77" customFormat="1" ht="17.25" customHeight="1">
      <c r="A387" s="88"/>
      <c r="B387" s="107"/>
      <c r="C387" s="147" t="s">
        <v>677</v>
      </c>
      <c r="D387" s="94" t="s">
        <v>34</v>
      </c>
      <c r="E387" s="90"/>
      <c r="F387" s="90"/>
    </row>
    <row r="388" spans="1:6" s="77" customFormat="1" ht="17.25" customHeight="1">
      <c r="A388" s="88"/>
      <c r="B388" s="107"/>
      <c r="C388" s="147" t="s">
        <v>678</v>
      </c>
      <c r="D388" s="94" t="s">
        <v>35</v>
      </c>
      <c r="E388" s="90"/>
      <c r="F388" s="90"/>
    </row>
    <row r="389" spans="1:6" s="77" customFormat="1" ht="27" customHeight="1">
      <c r="A389" s="88"/>
      <c r="B389" s="107"/>
      <c r="C389" s="127" t="s">
        <v>998</v>
      </c>
      <c r="D389" s="97" t="s">
        <v>169</v>
      </c>
      <c r="E389" s="90">
        <f>E390+E391+E392</f>
        <v>0</v>
      </c>
      <c r="F389" s="90">
        <f>F390+F391+F392</f>
        <v>0</v>
      </c>
    </row>
    <row r="390" spans="1:6" s="77" customFormat="1" ht="17.25" customHeight="1">
      <c r="A390" s="88"/>
      <c r="B390" s="107"/>
      <c r="C390" s="147" t="s">
        <v>676</v>
      </c>
      <c r="D390" s="94" t="s">
        <v>170</v>
      </c>
      <c r="E390" s="90"/>
      <c r="F390" s="90"/>
    </row>
    <row r="391" spans="1:6" s="77" customFormat="1" ht="17.25" customHeight="1">
      <c r="A391" s="88"/>
      <c r="B391" s="107"/>
      <c r="C391" s="147" t="s">
        <v>677</v>
      </c>
      <c r="D391" s="94" t="s">
        <v>171</v>
      </c>
      <c r="E391" s="90"/>
      <c r="F391" s="90"/>
    </row>
    <row r="392" spans="1:6" s="77" customFormat="1" ht="17.25" customHeight="1">
      <c r="A392" s="88"/>
      <c r="B392" s="107"/>
      <c r="C392" s="147" t="s">
        <v>679</v>
      </c>
      <c r="D392" s="94" t="s">
        <v>172</v>
      </c>
      <c r="E392" s="90"/>
      <c r="F392" s="90"/>
    </row>
    <row r="393" spans="1:6" s="77" customFormat="1" ht="30" customHeight="1">
      <c r="A393" s="88"/>
      <c r="B393" s="107"/>
      <c r="C393" s="127" t="s">
        <v>1102</v>
      </c>
      <c r="D393" s="97" t="s">
        <v>173</v>
      </c>
      <c r="E393" s="90">
        <f>E394+E395+E396+E397</f>
        <v>0</v>
      </c>
      <c r="F393" s="90">
        <f>F394+F395+F396+F397</f>
        <v>0</v>
      </c>
    </row>
    <row r="394" spans="1:6" s="77" customFormat="1" ht="17.25" customHeight="1">
      <c r="A394" s="88"/>
      <c r="B394" s="107"/>
      <c r="C394" s="147" t="s">
        <v>676</v>
      </c>
      <c r="D394" s="94" t="s">
        <v>174</v>
      </c>
      <c r="E394" s="90"/>
      <c r="F394" s="90"/>
    </row>
    <row r="395" spans="1:6" s="77" customFormat="1" ht="17.25" customHeight="1">
      <c r="A395" s="88"/>
      <c r="B395" s="107"/>
      <c r="C395" s="147" t="s">
        <v>677</v>
      </c>
      <c r="D395" s="94" t="s">
        <v>175</v>
      </c>
      <c r="E395" s="90"/>
      <c r="F395" s="90"/>
    </row>
    <row r="396" spans="1:6" s="77" customFormat="1" ht="17.25" customHeight="1">
      <c r="A396" s="88"/>
      <c r="B396" s="107"/>
      <c r="C396" s="147" t="s">
        <v>678</v>
      </c>
      <c r="D396" s="94" t="s">
        <v>176</v>
      </c>
      <c r="E396" s="90"/>
      <c r="F396" s="90"/>
    </row>
    <row r="397" spans="1:6" s="77" customFormat="1" ht="17.25" customHeight="1">
      <c r="A397" s="88"/>
      <c r="B397" s="107"/>
      <c r="C397" s="147" t="s">
        <v>517</v>
      </c>
      <c r="D397" s="94" t="s">
        <v>516</v>
      </c>
      <c r="E397" s="90"/>
      <c r="F397" s="90"/>
    </row>
    <row r="398" spans="1:6" s="77" customFormat="1" ht="25.5" customHeight="1">
      <c r="A398" s="88"/>
      <c r="B398" s="107"/>
      <c r="C398" s="127" t="s">
        <v>177</v>
      </c>
      <c r="D398" s="97" t="s">
        <v>178</v>
      </c>
      <c r="E398" s="90"/>
      <c r="F398" s="90"/>
    </row>
    <row r="399" spans="1:6" s="77" customFormat="1" ht="45" customHeight="1">
      <c r="A399" s="88"/>
      <c r="B399" s="107"/>
      <c r="C399" s="127" t="s">
        <v>1046</v>
      </c>
      <c r="D399" s="97" t="s">
        <v>179</v>
      </c>
      <c r="E399" s="90">
        <f>E400+E401</f>
        <v>0</v>
      </c>
      <c r="F399" s="90">
        <f>F400+F401</f>
        <v>0</v>
      </c>
    </row>
    <row r="400" spans="1:6" s="77" customFormat="1" ht="31.5" customHeight="1">
      <c r="A400" s="88"/>
      <c r="B400" s="107"/>
      <c r="C400" s="131" t="s">
        <v>191</v>
      </c>
      <c r="D400" s="94" t="s">
        <v>187</v>
      </c>
      <c r="E400" s="90"/>
      <c r="F400" s="90"/>
    </row>
    <row r="401" spans="1:6" s="77" customFormat="1" ht="30" customHeight="1">
      <c r="A401" s="88"/>
      <c r="B401" s="107"/>
      <c r="C401" s="131" t="s">
        <v>192</v>
      </c>
      <c r="D401" s="94" t="s">
        <v>188</v>
      </c>
      <c r="E401" s="90"/>
      <c r="F401" s="90"/>
    </row>
    <row r="402" spans="1:6" s="77" customFormat="1" ht="23.25" customHeight="1">
      <c r="A402" s="88"/>
      <c r="B402" s="107"/>
      <c r="C402" s="127" t="s">
        <v>37</v>
      </c>
      <c r="D402" s="97" t="s">
        <v>180</v>
      </c>
      <c r="E402" s="90"/>
      <c r="F402" s="90"/>
    </row>
    <row r="403" spans="1:6" s="77" customFormat="1" ht="28.5" customHeight="1">
      <c r="A403" s="88"/>
      <c r="B403" s="107"/>
      <c r="C403" s="116" t="s">
        <v>1014</v>
      </c>
      <c r="D403" s="97" t="s">
        <v>239</v>
      </c>
      <c r="E403" s="90"/>
      <c r="F403" s="90"/>
    </row>
    <row r="404" spans="1:6" s="77" customFormat="1" ht="28.5" customHeight="1">
      <c r="A404" s="88"/>
      <c r="B404" s="107"/>
      <c r="C404" s="116" t="s">
        <v>735</v>
      </c>
      <c r="D404" s="97" t="s">
        <v>986</v>
      </c>
      <c r="E404" s="90">
        <f>E405+E406+E407</f>
        <v>0</v>
      </c>
      <c r="F404" s="90">
        <f>F405+F406+F407</f>
        <v>0</v>
      </c>
    </row>
    <row r="405" spans="1:6" s="77" customFormat="1" ht="18.75" customHeight="1">
      <c r="A405" s="88"/>
      <c r="B405" s="107"/>
      <c r="C405" s="106" t="s">
        <v>680</v>
      </c>
      <c r="D405" s="94" t="s">
        <v>987</v>
      </c>
      <c r="E405" s="90"/>
      <c r="F405" s="90"/>
    </row>
    <row r="406" spans="1:6" s="77" customFormat="1" ht="17.25" customHeight="1">
      <c r="A406" s="88"/>
      <c r="B406" s="107"/>
      <c r="C406" s="106" t="s">
        <v>677</v>
      </c>
      <c r="D406" s="94" t="s">
        <v>988</v>
      </c>
      <c r="E406" s="90"/>
      <c r="F406" s="90"/>
    </row>
    <row r="407" spans="1:6" s="77" customFormat="1" ht="16.5" customHeight="1">
      <c r="A407" s="88"/>
      <c r="B407" s="107"/>
      <c r="C407" s="106" t="s">
        <v>678</v>
      </c>
      <c r="D407" s="94" t="s">
        <v>989</v>
      </c>
      <c r="E407" s="90"/>
      <c r="F407" s="90"/>
    </row>
    <row r="408" spans="1:6" s="77" customFormat="1" ht="17.25" customHeight="1">
      <c r="A408" s="88"/>
      <c r="B408" s="107"/>
      <c r="C408" s="116" t="s">
        <v>217</v>
      </c>
      <c r="D408" s="97" t="s">
        <v>737</v>
      </c>
      <c r="E408" s="90"/>
      <c r="F408" s="90"/>
    </row>
    <row r="409" spans="1:6" s="77" customFormat="1" ht="15" customHeight="1">
      <c r="A409" s="88"/>
      <c r="B409" s="107"/>
      <c r="C409" s="106" t="s">
        <v>676</v>
      </c>
      <c r="D409" s="97" t="s">
        <v>738</v>
      </c>
      <c r="E409" s="90"/>
      <c r="F409" s="90"/>
    </row>
    <row r="410" spans="1:6" s="77" customFormat="1" ht="15" customHeight="1">
      <c r="A410" s="88"/>
      <c r="B410" s="107"/>
      <c r="C410" s="106" t="s">
        <v>677</v>
      </c>
      <c r="D410" s="97" t="s">
        <v>739</v>
      </c>
      <c r="E410" s="90"/>
      <c r="F410" s="90"/>
    </row>
    <row r="411" spans="1:6" s="77" customFormat="1" ht="16.5" customHeight="1">
      <c r="A411" s="88"/>
      <c r="B411" s="107"/>
      <c r="C411" s="106" t="s">
        <v>678</v>
      </c>
      <c r="D411" s="97" t="s">
        <v>740</v>
      </c>
      <c r="E411" s="90"/>
      <c r="F411" s="90"/>
    </row>
    <row r="412" spans="1:6" s="77" customFormat="1" ht="15.75" customHeight="1">
      <c r="A412" s="88"/>
      <c r="B412" s="107"/>
      <c r="C412" s="116" t="s">
        <v>218</v>
      </c>
      <c r="D412" s="97" t="s">
        <v>741</v>
      </c>
      <c r="E412" s="90">
        <f>E413+E414+E415</f>
        <v>0</v>
      </c>
      <c r="F412" s="90">
        <f>F413+F414+F415</f>
        <v>0</v>
      </c>
    </row>
    <row r="413" spans="1:6" s="77" customFormat="1" ht="16.5" customHeight="1">
      <c r="A413" s="88"/>
      <c r="B413" s="107"/>
      <c r="C413" s="106" t="s">
        <v>676</v>
      </c>
      <c r="D413" s="94" t="s">
        <v>742</v>
      </c>
      <c r="E413" s="90"/>
      <c r="F413" s="90"/>
    </row>
    <row r="414" spans="1:6" s="77" customFormat="1" ht="16.5" customHeight="1">
      <c r="A414" s="88"/>
      <c r="B414" s="107"/>
      <c r="C414" s="106" t="s">
        <v>677</v>
      </c>
      <c r="D414" s="94" t="s">
        <v>743</v>
      </c>
      <c r="E414" s="90"/>
      <c r="F414" s="90"/>
    </row>
    <row r="415" spans="1:6" s="77" customFormat="1" ht="16.5" customHeight="1">
      <c r="A415" s="88"/>
      <c r="B415" s="107"/>
      <c r="C415" s="106" t="s">
        <v>678</v>
      </c>
      <c r="D415" s="94" t="s">
        <v>744</v>
      </c>
      <c r="E415" s="90"/>
      <c r="F415" s="90"/>
    </row>
    <row r="416" spans="1:6" s="77" customFormat="1" ht="27.75" customHeight="1">
      <c r="A416" s="88"/>
      <c r="B416" s="107"/>
      <c r="C416" s="116" t="s">
        <v>589</v>
      </c>
      <c r="D416" s="97" t="s">
        <v>747</v>
      </c>
      <c r="E416" s="90">
        <f>E417+E418+E419</f>
        <v>0</v>
      </c>
      <c r="F416" s="90">
        <f>F417+F418+F419</f>
        <v>0</v>
      </c>
    </row>
    <row r="417" spans="1:6" s="77" customFormat="1" ht="16.5" customHeight="1">
      <c r="A417" s="88"/>
      <c r="B417" s="107"/>
      <c r="C417" s="106" t="s">
        <v>676</v>
      </c>
      <c r="D417" s="94" t="s">
        <v>748</v>
      </c>
      <c r="E417" s="90"/>
      <c r="F417" s="90"/>
    </row>
    <row r="418" spans="1:6" s="77" customFormat="1" ht="16.5" customHeight="1">
      <c r="A418" s="88"/>
      <c r="B418" s="107"/>
      <c r="C418" s="106" t="s">
        <v>677</v>
      </c>
      <c r="D418" s="94" t="s">
        <v>749</v>
      </c>
      <c r="E418" s="90"/>
      <c r="F418" s="90"/>
    </row>
    <row r="419" spans="1:6" s="77" customFormat="1" ht="16.5" customHeight="1">
      <c r="A419" s="88"/>
      <c r="B419" s="107"/>
      <c r="C419" s="106" t="s">
        <v>678</v>
      </c>
      <c r="D419" s="94" t="s">
        <v>750</v>
      </c>
      <c r="E419" s="90"/>
      <c r="F419" s="90"/>
    </row>
    <row r="420" spans="1:6" s="77" customFormat="1" ht="16.5" customHeight="1">
      <c r="A420" s="88"/>
      <c r="B420" s="107"/>
      <c r="C420" s="106" t="s">
        <v>339</v>
      </c>
      <c r="D420" s="97" t="s">
        <v>628</v>
      </c>
      <c r="E420" s="90"/>
      <c r="F420" s="90"/>
    </row>
    <row r="421" spans="1:6" s="77" customFormat="1" ht="31.5" customHeight="1">
      <c r="A421" s="88"/>
      <c r="B421" s="107"/>
      <c r="C421" s="106" t="s">
        <v>497</v>
      </c>
      <c r="D421" s="97" t="s">
        <v>629</v>
      </c>
      <c r="E421" s="90"/>
      <c r="F421" s="90"/>
    </row>
    <row r="422" spans="1:6" s="77" customFormat="1" ht="58.5" customHeight="1">
      <c r="A422" s="88"/>
      <c r="B422" s="107"/>
      <c r="C422" s="149" t="s">
        <v>1047</v>
      </c>
      <c r="D422" s="97" t="s">
        <v>498</v>
      </c>
      <c r="E422" s="90">
        <f>E423+E424</f>
        <v>0</v>
      </c>
      <c r="F422" s="90">
        <f>F423+F424</f>
        <v>0</v>
      </c>
    </row>
    <row r="423" spans="1:6" s="77" customFormat="1" ht="42" customHeight="1">
      <c r="A423" s="88"/>
      <c r="B423" s="107"/>
      <c r="C423" s="149" t="s">
        <v>195</v>
      </c>
      <c r="D423" s="94" t="s">
        <v>193</v>
      </c>
      <c r="E423" s="90"/>
      <c r="F423" s="90"/>
    </row>
    <row r="424" spans="1:6" s="77" customFormat="1" ht="42.75" customHeight="1">
      <c r="A424" s="88"/>
      <c r="B424" s="107"/>
      <c r="C424" s="149" t="s">
        <v>196</v>
      </c>
      <c r="D424" s="94" t="s">
        <v>194</v>
      </c>
      <c r="E424" s="90"/>
      <c r="F424" s="90"/>
    </row>
    <row r="425" spans="1:6" s="77" customFormat="1" ht="26.25" customHeight="1">
      <c r="A425" s="88"/>
      <c r="B425" s="107"/>
      <c r="C425" s="150" t="s">
        <v>827</v>
      </c>
      <c r="D425" s="97" t="s">
        <v>823</v>
      </c>
      <c r="E425" s="90"/>
      <c r="F425" s="90"/>
    </row>
    <row r="426" spans="1:6" s="77" customFormat="1" ht="26.25" customHeight="1">
      <c r="A426" s="88"/>
      <c r="B426" s="107"/>
      <c r="C426" s="150" t="s">
        <v>828</v>
      </c>
      <c r="D426" s="97" t="s">
        <v>824</v>
      </c>
      <c r="E426" s="90"/>
      <c r="F426" s="90"/>
    </row>
    <row r="427" spans="1:6" s="77" customFormat="1" ht="28.5" customHeight="1">
      <c r="A427" s="88"/>
      <c r="B427" s="107"/>
      <c r="C427" s="150" t="s">
        <v>829</v>
      </c>
      <c r="D427" s="97" t="s">
        <v>825</v>
      </c>
      <c r="E427" s="90"/>
      <c r="F427" s="90"/>
    </row>
    <row r="428" spans="1:6" s="77" customFormat="1" ht="28.5" customHeight="1">
      <c r="A428" s="88"/>
      <c r="B428" s="107"/>
      <c r="C428" s="150" t="s">
        <v>869</v>
      </c>
      <c r="D428" s="97" t="s">
        <v>826</v>
      </c>
      <c r="E428" s="90"/>
      <c r="F428" s="90"/>
    </row>
    <row r="429" spans="1:6" s="77" customFormat="1" ht="18" customHeight="1">
      <c r="A429" s="88"/>
      <c r="B429" s="107"/>
      <c r="C429" s="150" t="s">
        <v>111</v>
      </c>
      <c r="D429" s="97" t="s">
        <v>110</v>
      </c>
      <c r="E429" s="90"/>
      <c r="F429" s="90"/>
    </row>
    <row r="430" spans="1:6" s="77" customFormat="1" ht="18" customHeight="1">
      <c r="A430" s="88"/>
      <c r="B430" s="107"/>
      <c r="C430" s="151" t="s">
        <v>1103</v>
      </c>
      <c r="D430" s="152" t="s">
        <v>541</v>
      </c>
      <c r="E430" s="90">
        <f>E431</f>
        <v>0</v>
      </c>
      <c r="F430" s="90">
        <f>F431</f>
        <v>0</v>
      </c>
    </row>
    <row r="431" spans="1:6" s="77" customFormat="1" ht="18" customHeight="1">
      <c r="A431" s="88"/>
      <c r="B431" s="107"/>
      <c r="C431" s="151" t="s">
        <v>543</v>
      </c>
      <c r="D431" s="153" t="s">
        <v>542</v>
      </c>
      <c r="E431" s="90"/>
      <c r="F431" s="90"/>
    </row>
    <row r="432" spans="1:6" s="77" customFormat="1" ht="17.25" customHeight="1">
      <c r="A432" s="88"/>
      <c r="B432" s="107"/>
      <c r="C432" s="148" t="s">
        <v>181</v>
      </c>
      <c r="D432" s="97" t="s">
        <v>275</v>
      </c>
      <c r="E432" s="90">
        <f>E433+E434</f>
        <v>0</v>
      </c>
      <c r="F432" s="90">
        <f>F433+F434</f>
        <v>0</v>
      </c>
    </row>
    <row r="433" spans="1:6" s="77" customFormat="1" ht="17.25" customHeight="1">
      <c r="A433" s="88"/>
      <c r="B433" s="107"/>
      <c r="C433" s="92" t="s">
        <v>182</v>
      </c>
      <c r="D433" s="97" t="s">
        <v>276</v>
      </c>
      <c r="E433" s="90"/>
      <c r="F433" s="90"/>
    </row>
    <row r="434" spans="1:6" s="77" customFormat="1" ht="17.25" customHeight="1">
      <c r="A434" s="88"/>
      <c r="B434" s="107"/>
      <c r="C434" s="148" t="s">
        <v>1096</v>
      </c>
      <c r="D434" s="97" t="s">
        <v>277</v>
      </c>
      <c r="E434" s="90">
        <f>E435+E436+E437+E438</f>
        <v>0</v>
      </c>
      <c r="F434" s="90">
        <f>F435+F436+F437+F438</f>
        <v>0</v>
      </c>
    </row>
    <row r="435" spans="1:6" s="77" customFormat="1" ht="17.25" customHeight="1">
      <c r="A435" s="88"/>
      <c r="B435" s="107"/>
      <c r="C435" s="147" t="s">
        <v>279</v>
      </c>
      <c r="D435" s="94" t="s">
        <v>278</v>
      </c>
      <c r="E435" s="90"/>
      <c r="F435" s="90"/>
    </row>
    <row r="436" spans="1:6" s="77" customFormat="1" ht="17.25" customHeight="1">
      <c r="A436" s="88"/>
      <c r="B436" s="107"/>
      <c r="C436" s="147" t="s">
        <v>281</v>
      </c>
      <c r="D436" s="94" t="s">
        <v>280</v>
      </c>
      <c r="E436" s="90"/>
      <c r="F436" s="90"/>
    </row>
    <row r="437" spans="1:6" s="77" customFormat="1" ht="17.25" customHeight="1">
      <c r="A437" s="88"/>
      <c r="B437" s="107"/>
      <c r="C437" s="147" t="s">
        <v>1092</v>
      </c>
      <c r="D437" s="94" t="s">
        <v>1093</v>
      </c>
      <c r="E437" s="90"/>
      <c r="F437" s="90"/>
    </row>
    <row r="438" spans="1:6" s="77" customFormat="1" ht="17.25" customHeight="1">
      <c r="A438" s="88"/>
      <c r="B438" s="107"/>
      <c r="C438" s="147" t="s">
        <v>1097</v>
      </c>
      <c r="D438" s="94" t="s">
        <v>1098</v>
      </c>
      <c r="E438" s="90"/>
      <c r="F438" s="90"/>
    </row>
    <row r="439" spans="1:6" s="77" customFormat="1" ht="29.25" customHeight="1">
      <c r="A439" s="208" t="s">
        <v>42</v>
      </c>
      <c r="B439" s="209"/>
      <c r="C439" s="210"/>
      <c r="D439" s="97" t="s">
        <v>43</v>
      </c>
      <c r="E439" s="90">
        <f>E440</f>
        <v>0</v>
      </c>
      <c r="F439" s="90">
        <f>F440</f>
        <v>0</v>
      </c>
    </row>
    <row r="440" spans="1:6" s="77" customFormat="1" ht="26.25" customHeight="1">
      <c r="A440" s="88"/>
      <c r="B440" s="107"/>
      <c r="C440" s="150" t="s">
        <v>44</v>
      </c>
      <c r="D440" s="94" t="s">
        <v>45</v>
      </c>
      <c r="E440" s="90">
        <f>E441+E442+E443</f>
        <v>0</v>
      </c>
      <c r="F440" s="90">
        <f>F441+F442+F443</f>
        <v>0</v>
      </c>
    </row>
    <row r="441" spans="1:6" s="77" customFormat="1" ht="17.25" customHeight="1">
      <c r="A441" s="88"/>
      <c r="B441" s="107"/>
      <c r="C441" s="147" t="s">
        <v>46</v>
      </c>
      <c r="D441" s="94" t="s">
        <v>47</v>
      </c>
      <c r="E441" s="90"/>
      <c r="F441" s="90"/>
    </row>
    <row r="442" spans="1:6" s="77" customFormat="1" ht="17.25" customHeight="1">
      <c r="A442" s="88"/>
      <c r="B442" s="107"/>
      <c r="C442" s="147" t="s">
        <v>48</v>
      </c>
      <c r="D442" s="94" t="s">
        <v>49</v>
      </c>
      <c r="E442" s="90"/>
      <c r="F442" s="90"/>
    </row>
    <row r="443" spans="1:6" s="77" customFormat="1" ht="17.25" customHeight="1">
      <c r="A443" s="88"/>
      <c r="B443" s="107"/>
      <c r="C443" s="147" t="s">
        <v>678</v>
      </c>
      <c r="D443" s="94" t="s">
        <v>50</v>
      </c>
      <c r="E443" s="90"/>
      <c r="F443" s="90"/>
    </row>
    <row r="444" spans="1:6" s="77" customFormat="1" ht="21" customHeight="1">
      <c r="A444" s="215" t="s">
        <v>1104</v>
      </c>
      <c r="B444" s="216"/>
      <c r="C444" s="216"/>
      <c r="D444" s="97" t="s">
        <v>282</v>
      </c>
      <c r="E444" s="117">
        <f>E445+E446+E447+E448+E449+E450+E451+E452+E453+E454+E455+E456+E457+E458+E459+E460+E461+E462+E463+E464+E465+E466+E467+E468+E469+E470+E471+E472+E473+E474+E475+E476+E477+E478+E479</f>
        <v>11504000</v>
      </c>
      <c r="F444" s="117">
        <f>F445+F446+F447+F448+F449+F450+F451+F452+F453+F454+F455+F456+F457+F458+F459+F460+F461+F462+F463+F464+F465+F466+F467+F468+F469+F470+F471+F472+F473+F474+F475+F476+F477+F478+F479</f>
        <v>11488455</v>
      </c>
    </row>
    <row r="445" spans="1:6" s="77" customFormat="1" ht="13.5" customHeight="1">
      <c r="A445" s="95"/>
      <c r="B445" s="84"/>
      <c r="C445" s="96" t="s">
        <v>284</v>
      </c>
      <c r="D445" s="97" t="s">
        <v>283</v>
      </c>
      <c r="E445" s="117">
        <v>11504000</v>
      </c>
      <c r="F445" s="117">
        <v>11488455</v>
      </c>
    </row>
    <row r="446" spans="1:6" s="77" customFormat="1" ht="17.25" customHeight="1">
      <c r="A446" s="109"/>
      <c r="B446" s="84"/>
      <c r="C446" s="103" t="s">
        <v>286</v>
      </c>
      <c r="D446" s="97" t="s">
        <v>285</v>
      </c>
      <c r="E446" s="90"/>
      <c r="F446" s="90"/>
    </row>
    <row r="447" spans="1:6" s="77" customFormat="1" ht="13.5" customHeight="1">
      <c r="A447" s="109"/>
      <c r="B447" s="84"/>
      <c r="C447" s="103" t="s">
        <v>287</v>
      </c>
      <c r="D447" s="97" t="s">
        <v>288</v>
      </c>
      <c r="E447" s="90"/>
      <c r="F447" s="90"/>
    </row>
    <row r="448" spans="1:6" s="77" customFormat="1" ht="24.75" customHeight="1">
      <c r="A448" s="109"/>
      <c r="B448" s="84"/>
      <c r="C448" s="106" t="s">
        <v>289</v>
      </c>
      <c r="D448" s="97" t="s">
        <v>290</v>
      </c>
      <c r="E448" s="90"/>
      <c r="F448" s="90"/>
    </row>
    <row r="449" spans="1:6" s="77" customFormat="1" ht="13.5" customHeight="1">
      <c r="A449" s="109"/>
      <c r="B449" s="84"/>
      <c r="C449" s="103" t="s">
        <v>291</v>
      </c>
      <c r="D449" s="97" t="s">
        <v>292</v>
      </c>
      <c r="E449" s="90"/>
      <c r="F449" s="90"/>
    </row>
    <row r="450" spans="1:6" s="77" customFormat="1" ht="13.5" customHeight="1">
      <c r="A450" s="109"/>
      <c r="B450" s="84"/>
      <c r="C450" s="103" t="s">
        <v>294</v>
      </c>
      <c r="D450" s="97" t="s">
        <v>293</v>
      </c>
      <c r="E450" s="90"/>
      <c r="F450" s="90"/>
    </row>
    <row r="451" spans="1:6" s="77" customFormat="1" ht="18.75" customHeight="1">
      <c r="A451" s="109"/>
      <c r="B451" s="84"/>
      <c r="C451" s="139" t="s">
        <v>295</v>
      </c>
      <c r="D451" s="97" t="s">
        <v>296</v>
      </c>
      <c r="E451" s="90"/>
      <c r="F451" s="90"/>
    </row>
    <row r="452" spans="1:6" s="77" customFormat="1" ht="16.5" customHeight="1">
      <c r="A452" s="109"/>
      <c r="B452" s="84"/>
      <c r="C452" s="103" t="s">
        <v>298</v>
      </c>
      <c r="D452" s="97" t="s">
        <v>299</v>
      </c>
      <c r="E452" s="90"/>
      <c r="F452" s="90"/>
    </row>
    <row r="453" spans="1:6" s="77" customFormat="1" ht="18" customHeight="1">
      <c r="A453" s="109"/>
      <c r="B453" s="84"/>
      <c r="C453" s="103" t="s">
        <v>300</v>
      </c>
      <c r="D453" s="97" t="s">
        <v>301</v>
      </c>
      <c r="E453" s="90"/>
      <c r="F453" s="90"/>
    </row>
    <row r="454" spans="1:6" s="77" customFormat="1" ht="30" customHeight="1">
      <c r="A454" s="109"/>
      <c r="B454" s="84"/>
      <c r="C454" s="131" t="s">
        <v>302</v>
      </c>
      <c r="D454" s="97" t="s">
        <v>303</v>
      </c>
      <c r="E454" s="90"/>
      <c r="F454" s="90"/>
    </row>
    <row r="455" spans="1:6" s="77" customFormat="1" ht="17.25" customHeight="1">
      <c r="A455" s="109"/>
      <c r="B455" s="84"/>
      <c r="C455" s="103" t="s">
        <v>304</v>
      </c>
      <c r="D455" s="97" t="s">
        <v>305</v>
      </c>
      <c r="E455" s="90"/>
      <c r="F455" s="90"/>
    </row>
    <row r="456" spans="1:6" s="77" customFormat="1" ht="17.25" customHeight="1">
      <c r="A456" s="109"/>
      <c r="B456" s="84"/>
      <c r="C456" s="103" t="s">
        <v>306</v>
      </c>
      <c r="D456" s="97" t="s">
        <v>307</v>
      </c>
      <c r="E456" s="90"/>
      <c r="F456" s="90"/>
    </row>
    <row r="457" spans="1:6" s="77" customFormat="1" ht="14.25" customHeight="1">
      <c r="A457" s="109"/>
      <c r="B457" s="84"/>
      <c r="C457" s="103" t="s">
        <v>309</v>
      </c>
      <c r="D457" s="97" t="s">
        <v>308</v>
      </c>
      <c r="E457" s="90"/>
      <c r="F457" s="90"/>
    </row>
    <row r="458" spans="1:6" s="77" customFormat="1" ht="12.75">
      <c r="A458" s="109"/>
      <c r="B458" s="84"/>
      <c r="C458" s="103" t="s">
        <v>310</v>
      </c>
      <c r="D458" s="97" t="s">
        <v>311</v>
      </c>
      <c r="E458" s="90"/>
      <c r="F458" s="90"/>
    </row>
    <row r="459" spans="1:6" s="77" customFormat="1" ht="17.25" customHeight="1">
      <c r="A459" s="109"/>
      <c r="B459" s="84"/>
      <c r="C459" s="103" t="s">
        <v>314</v>
      </c>
      <c r="D459" s="97" t="s">
        <v>315</v>
      </c>
      <c r="E459" s="90"/>
      <c r="F459" s="90"/>
    </row>
    <row r="460" spans="1:6" s="77" customFormat="1" ht="26.25" customHeight="1">
      <c r="A460" s="109"/>
      <c r="B460" s="84"/>
      <c r="C460" s="154" t="s">
        <v>463</v>
      </c>
      <c r="D460" s="97" t="s">
        <v>316</v>
      </c>
      <c r="E460" s="90"/>
      <c r="F460" s="90"/>
    </row>
    <row r="461" spans="1:6" s="77" customFormat="1" ht="15.75" customHeight="1">
      <c r="A461" s="109"/>
      <c r="B461" s="97"/>
      <c r="C461" s="103" t="s">
        <v>318</v>
      </c>
      <c r="D461" s="97" t="s">
        <v>317</v>
      </c>
      <c r="E461" s="90"/>
      <c r="F461" s="90"/>
    </row>
    <row r="462" spans="1:6" s="77" customFormat="1" ht="12.75">
      <c r="A462" s="109"/>
      <c r="B462" s="97"/>
      <c r="C462" s="103" t="s">
        <v>319</v>
      </c>
      <c r="D462" s="97" t="s">
        <v>320</v>
      </c>
      <c r="E462" s="90"/>
      <c r="F462" s="90"/>
    </row>
    <row r="463" spans="1:6" s="77" customFormat="1" ht="15" customHeight="1">
      <c r="A463" s="109"/>
      <c r="B463" s="84"/>
      <c r="C463" s="103" t="s">
        <v>321</v>
      </c>
      <c r="D463" s="97" t="s">
        <v>322</v>
      </c>
      <c r="E463" s="90"/>
      <c r="F463" s="90"/>
    </row>
    <row r="464" spans="1:6" s="77" customFormat="1" ht="23.25" customHeight="1">
      <c r="A464" s="109"/>
      <c r="B464" s="96"/>
      <c r="C464" s="139" t="s">
        <v>323</v>
      </c>
      <c r="D464" s="97" t="s">
        <v>324</v>
      </c>
      <c r="E464" s="90"/>
      <c r="F464" s="90"/>
    </row>
    <row r="465" spans="1:6" s="77" customFormat="1" ht="12.75">
      <c r="A465" s="109"/>
      <c r="B465" s="84"/>
      <c r="C465" s="103" t="s">
        <v>757</v>
      </c>
      <c r="D465" s="97" t="s">
        <v>758</v>
      </c>
      <c r="E465" s="90"/>
      <c r="F465" s="90"/>
    </row>
    <row r="466" spans="1:6" s="77" customFormat="1" ht="13.5" customHeight="1">
      <c r="A466" s="109"/>
      <c r="B466" s="96" t="s">
        <v>763</v>
      </c>
      <c r="C466" s="103" t="s">
        <v>759</v>
      </c>
      <c r="D466" s="97" t="s">
        <v>760</v>
      </c>
      <c r="E466" s="90"/>
      <c r="F466" s="90"/>
    </row>
    <row r="467" spans="1:6" s="77" customFormat="1" ht="17.25" customHeight="1">
      <c r="A467" s="109" t="s">
        <v>762</v>
      </c>
      <c r="B467" s="84"/>
      <c r="C467" s="103" t="s">
        <v>66</v>
      </c>
      <c r="D467" s="97" t="s">
        <v>761</v>
      </c>
      <c r="E467" s="90"/>
      <c r="F467" s="90"/>
    </row>
    <row r="468" spans="1:6" s="77" customFormat="1" ht="12.75" customHeight="1">
      <c r="A468" s="109"/>
      <c r="B468" s="84"/>
      <c r="C468" s="131" t="s">
        <v>764</v>
      </c>
      <c r="D468" s="97" t="s">
        <v>765</v>
      </c>
      <c r="E468" s="90"/>
      <c r="F468" s="90"/>
    </row>
    <row r="469" spans="1:6" s="77" customFormat="1" ht="15" customHeight="1">
      <c r="A469" s="109"/>
      <c r="B469" s="84"/>
      <c r="C469" s="131" t="s">
        <v>1036</v>
      </c>
      <c r="D469" s="97" t="s">
        <v>1037</v>
      </c>
      <c r="E469" s="90"/>
      <c r="F469" s="90"/>
    </row>
    <row r="470" spans="1:6" s="77" customFormat="1" ht="12.75" customHeight="1">
      <c r="A470" s="109"/>
      <c r="B470" s="84"/>
      <c r="C470" s="131" t="s">
        <v>90</v>
      </c>
      <c r="D470" s="97" t="s">
        <v>1033</v>
      </c>
      <c r="E470" s="90"/>
      <c r="F470" s="90"/>
    </row>
    <row r="471" spans="1:6" s="77" customFormat="1" ht="12.75" customHeight="1">
      <c r="A471" s="109"/>
      <c r="B471" s="84"/>
      <c r="C471" s="131" t="s">
        <v>1040</v>
      </c>
      <c r="D471" s="97" t="s">
        <v>1041</v>
      </c>
      <c r="E471" s="90"/>
      <c r="F471" s="90"/>
    </row>
    <row r="472" spans="1:6" s="77" customFormat="1" ht="12.75" customHeight="1">
      <c r="A472" s="109"/>
      <c r="B472" s="84"/>
      <c r="C472" s="131" t="s">
        <v>1084</v>
      </c>
      <c r="D472" s="97" t="s">
        <v>1085</v>
      </c>
      <c r="E472" s="90"/>
      <c r="F472" s="90"/>
    </row>
    <row r="473" spans="1:6" s="77" customFormat="1" ht="12.75" customHeight="1">
      <c r="A473" s="109"/>
      <c r="B473" s="84"/>
      <c r="C473" s="131" t="s">
        <v>1088</v>
      </c>
      <c r="D473" s="97" t="s">
        <v>1089</v>
      </c>
      <c r="E473" s="90"/>
      <c r="F473" s="90"/>
    </row>
    <row r="474" spans="1:6" s="77" customFormat="1" ht="12.75" customHeight="1">
      <c r="A474" s="109"/>
      <c r="B474" s="84"/>
      <c r="C474" s="131" t="s">
        <v>671</v>
      </c>
      <c r="D474" s="97" t="s">
        <v>672</v>
      </c>
      <c r="E474" s="90"/>
      <c r="F474" s="90"/>
    </row>
    <row r="475" spans="1:6" s="77" customFormat="1" ht="16.5" customHeight="1">
      <c r="A475" s="228"/>
      <c r="B475" s="229"/>
      <c r="C475" s="131" t="s">
        <v>1005</v>
      </c>
      <c r="D475" s="97" t="s">
        <v>1006</v>
      </c>
      <c r="E475" s="90"/>
      <c r="F475" s="90"/>
    </row>
    <row r="476" spans="1:6" s="77" customFormat="1" ht="18" customHeight="1">
      <c r="A476" s="228"/>
      <c r="B476" s="229"/>
      <c r="C476" s="131" t="s">
        <v>992</v>
      </c>
      <c r="D476" s="97" t="s">
        <v>993</v>
      </c>
      <c r="E476" s="90"/>
      <c r="F476" s="90"/>
    </row>
    <row r="477" spans="1:6" s="77" customFormat="1" ht="39" customHeight="1">
      <c r="A477" s="228"/>
      <c r="B477" s="229"/>
      <c r="C477" s="131" t="s">
        <v>994</v>
      </c>
      <c r="D477" s="97" t="s">
        <v>995</v>
      </c>
      <c r="E477" s="90"/>
      <c r="F477" s="90"/>
    </row>
    <row r="478" spans="1:6" s="77" customFormat="1" ht="17.25" customHeight="1">
      <c r="A478" s="228"/>
      <c r="B478" s="229"/>
      <c r="C478" s="131" t="s">
        <v>189</v>
      </c>
      <c r="D478" s="97" t="s">
        <v>211</v>
      </c>
      <c r="E478" s="90"/>
      <c r="F478" s="90"/>
    </row>
    <row r="479" spans="1:6" s="77" customFormat="1" ht="15" customHeight="1">
      <c r="A479" s="228"/>
      <c r="B479" s="229"/>
      <c r="C479" s="131" t="s">
        <v>113</v>
      </c>
      <c r="D479" s="97" t="s">
        <v>112</v>
      </c>
      <c r="E479" s="90"/>
      <c r="F479" s="90"/>
    </row>
    <row r="480" spans="1:6" s="77" customFormat="1" ht="24.75" customHeight="1">
      <c r="A480" s="109"/>
      <c r="B480" s="84"/>
      <c r="C480" s="155" t="s">
        <v>1105</v>
      </c>
      <c r="D480" s="97" t="s">
        <v>183</v>
      </c>
      <c r="E480" s="90">
        <f>E481</f>
        <v>0</v>
      </c>
      <c r="F480" s="90">
        <f>F481</f>
        <v>0</v>
      </c>
    </row>
    <row r="481" spans="1:6" s="77" customFormat="1" ht="18.75" customHeight="1">
      <c r="A481" s="109"/>
      <c r="B481" s="84"/>
      <c r="C481" s="127" t="s">
        <v>184</v>
      </c>
      <c r="D481" s="97" t="s">
        <v>185</v>
      </c>
      <c r="E481" s="90"/>
      <c r="F481" s="90"/>
    </row>
    <row r="482" spans="1:6" s="77" customFormat="1" ht="16.5" customHeight="1">
      <c r="A482" s="213" t="s">
        <v>19</v>
      </c>
      <c r="B482" s="214"/>
      <c r="C482" s="214"/>
      <c r="D482" s="97" t="s">
        <v>766</v>
      </c>
      <c r="E482" s="117">
        <f>E483+E493+E496</f>
        <v>191000</v>
      </c>
      <c r="F482" s="117">
        <f>F483+F493+F496</f>
        <v>187408</v>
      </c>
    </row>
    <row r="483" spans="1:6" s="77" customFormat="1" ht="12.75" customHeight="1">
      <c r="A483" s="109" t="s">
        <v>1087</v>
      </c>
      <c r="B483" s="230" t="s">
        <v>1106</v>
      </c>
      <c r="C483" s="231"/>
      <c r="D483" s="97" t="s">
        <v>325</v>
      </c>
      <c r="E483" s="117">
        <f>E484+E490+E492</f>
        <v>191000</v>
      </c>
      <c r="F483" s="117">
        <f>F484+F490+F492</f>
        <v>187408</v>
      </c>
    </row>
    <row r="484" spans="1:6" s="77" customFormat="1" ht="18" customHeight="1">
      <c r="A484" s="91"/>
      <c r="B484" s="214" t="s">
        <v>912</v>
      </c>
      <c r="C484" s="214"/>
      <c r="D484" s="156" t="s">
        <v>326</v>
      </c>
      <c r="E484" s="117">
        <f>E485+E486+E487+E488+E489</f>
        <v>191000</v>
      </c>
      <c r="F484" s="117">
        <f>F485+F486+F487+F488+F489</f>
        <v>187408</v>
      </c>
    </row>
    <row r="485" spans="1:6" s="77" customFormat="1" ht="15.75" customHeight="1">
      <c r="A485" s="157"/>
      <c r="B485" s="137"/>
      <c r="C485" s="96" t="s">
        <v>328</v>
      </c>
      <c r="D485" s="135" t="s">
        <v>327</v>
      </c>
      <c r="E485" s="158"/>
      <c r="F485" s="158"/>
    </row>
    <row r="486" spans="1:6" s="77" customFormat="1" ht="17.25" customHeight="1">
      <c r="A486" s="157"/>
      <c r="B486" s="84"/>
      <c r="C486" s="103" t="s">
        <v>330</v>
      </c>
      <c r="D486" s="135" t="s">
        <v>329</v>
      </c>
      <c r="E486" s="159">
        <v>6000</v>
      </c>
      <c r="F486" s="159">
        <v>3998</v>
      </c>
    </row>
    <row r="487" spans="1:6" s="77" customFormat="1" ht="21.75" customHeight="1">
      <c r="A487" s="160"/>
      <c r="B487" s="84"/>
      <c r="C487" s="103" t="s">
        <v>332</v>
      </c>
      <c r="D487" s="135" t="s">
        <v>331</v>
      </c>
      <c r="E487" s="161"/>
      <c r="F487" s="161"/>
    </row>
    <row r="488" spans="1:6" s="77" customFormat="1" ht="15.75" customHeight="1">
      <c r="A488" s="160"/>
      <c r="B488" s="84"/>
      <c r="C488" s="162" t="s">
        <v>225</v>
      </c>
      <c r="D488" s="94" t="s">
        <v>224</v>
      </c>
      <c r="E488" s="161"/>
      <c r="F488" s="161"/>
    </row>
    <row r="489" spans="1:6" s="77" customFormat="1" ht="19.5" customHeight="1">
      <c r="A489" s="109"/>
      <c r="B489" s="84"/>
      <c r="C489" s="103" t="s">
        <v>1082</v>
      </c>
      <c r="D489" s="135" t="s">
        <v>333</v>
      </c>
      <c r="E489" s="159">
        <v>185000</v>
      </c>
      <c r="F489" s="159">
        <v>183410</v>
      </c>
    </row>
    <row r="490" spans="1:6" s="77" customFormat="1" ht="12.75" customHeight="1">
      <c r="A490" s="157"/>
      <c r="B490" s="84"/>
      <c r="C490" s="84" t="s">
        <v>773</v>
      </c>
      <c r="D490" s="156" t="s">
        <v>334</v>
      </c>
      <c r="E490" s="90">
        <f>E491</f>
        <v>0</v>
      </c>
      <c r="F490" s="90">
        <f>F491</f>
        <v>0</v>
      </c>
    </row>
    <row r="491" spans="1:6" s="77" customFormat="1" ht="15.75" customHeight="1">
      <c r="A491" s="109"/>
      <c r="B491" s="96"/>
      <c r="C491" s="96" t="s">
        <v>336</v>
      </c>
      <c r="D491" s="94" t="s">
        <v>335</v>
      </c>
      <c r="E491" s="90"/>
      <c r="F491" s="90"/>
    </row>
    <row r="492" spans="1:6" s="77" customFormat="1" ht="16.5" customHeight="1">
      <c r="A492" s="109"/>
      <c r="B492" s="92"/>
      <c r="C492" s="84" t="s">
        <v>67</v>
      </c>
      <c r="D492" s="97" t="s">
        <v>1055</v>
      </c>
      <c r="E492" s="90"/>
      <c r="F492" s="90"/>
    </row>
    <row r="493" spans="1:6" s="77" customFormat="1" ht="15" customHeight="1">
      <c r="A493" s="232" t="s">
        <v>1107</v>
      </c>
      <c r="B493" s="233"/>
      <c r="C493" s="234"/>
      <c r="D493" s="97" t="s">
        <v>337</v>
      </c>
      <c r="E493" s="90">
        <f>E494</f>
        <v>0</v>
      </c>
      <c r="F493" s="90">
        <f>F494</f>
        <v>0</v>
      </c>
    </row>
    <row r="494" spans="1:6" s="77" customFormat="1" ht="15" customHeight="1">
      <c r="A494" s="157"/>
      <c r="B494" s="84"/>
      <c r="C494" s="84" t="s">
        <v>774</v>
      </c>
      <c r="D494" s="156" t="s">
        <v>338</v>
      </c>
      <c r="E494" s="90">
        <f>E495</f>
        <v>0</v>
      </c>
      <c r="F494" s="90">
        <f>F495</f>
        <v>0</v>
      </c>
    </row>
    <row r="495" spans="1:6" s="77" customFormat="1" ht="16.5" customHeight="1">
      <c r="A495" s="157"/>
      <c r="B495" s="84"/>
      <c r="C495" s="93" t="s">
        <v>500</v>
      </c>
      <c r="D495" s="94" t="s">
        <v>499</v>
      </c>
      <c r="E495" s="90"/>
      <c r="F495" s="90"/>
    </row>
    <row r="496" spans="1:6" s="77" customFormat="1" ht="17.25" customHeight="1">
      <c r="A496" s="235" t="s">
        <v>1108</v>
      </c>
      <c r="B496" s="236"/>
      <c r="C496" s="231"/>
      <c r="D496" s="97" t="s">
        <v>1056</v>
      </c>
      <c r="E496" s="90"/>
      <c r="F496" s="90"/>
    </row>
    <row r="497" spans="1:6" s="77" customFormat="1" ht="14.25" customHeight="1">
      <c r="A497" s="235" t="s">
        <v>205</v>
      </c>
      <c r="B497" s="236"/>
      <c r="C497" s="231"/>
      <c r="D497" s="165" t="s">
        <v>811</v>
      </c>
      <c r="E497" s="90"/>
      <c r="F497" s="90"/>
    </row>
    <row r="498" spans="1:6" s="77" customFormat="1" ht="15" customHeight="1">
      <c r="A498" s="232" t="s">
        <v>1109</v>
      </c>
      <c r="B498" s="233"/>
      <c r="C498" s="234"/>
      <c r="D498" s="97" t="s">
        <v>501</v>
      </c>
      <c r="E498" s="90">
        <f>E499+E500+E501+E502+E503+E504+E505+E506+E507+E508</f>
        <v>0</v>
      </c>
      <c r="F498" s="90">
        <f>F499+F500+F501+F502+F503+F504+F505+F506+F507+F508</f>
        <v>0</v>
      </c>
    </row>
    <row r="499" spans="1:6" s="77" customFormat="1" ht="25.5">
      <c r="A499" s="95"/>
      <c r="B499" s="84"/>
      <c r="C499" s="166" t="s">
        <v>53</v>
      </c>
      <c r="D499" s="97" t="s">
        <v>503</v>
      </c>
      <c r="E499" s="90"/>
      <c r="F499" s="90"/>
    </row>
    <row r="500" spans="1:6" s="77" customFormat="1" ht="15" customHeight="1">
      <c r="A500" s="95"/>
      <c r="B500" s="84"/>
      <c r="C500" s="166" t="s">
        <v>505</v>
      </c>
      <c r="D500" s="97" t="s">
        <v>502</v>
      </c>
      <c r="E500" s="90"/>
      <c r="F500" s="90"/>
    </row>
    <row r="501" spans="1:6" s="77" customFormat="1" ht="25.5">
      <c r="A501" s="95"/>
      <c r="B501" s="84"/>
      <c r="C501" s="115" t="s">
        <v>52</v>
      </c>
      <c r="D501" s="97" t="s">
        <v>507</v>
      </c>
      <c r="E501" s="90"/>
      <c r="F501" s="90"/>
    </row>
    <row r="502" spans="1:6" s="77" customFormat="1" ht="18" customHeight="1">
      <c r="A502" s="95"/>
      <c r="B502" s="167"/>
      <c r="C502" s="116" t="s">
        <v>786</v>
      </c>
      <c r="D502" s="97" t="s">
        <v>509</v>
      </c>
      <c r="E502" s="90"/>
      <c r="F502" s="90"/>
    </row>
    <row r="503" spans="1:6" s="77" customFormat="1" ht="25.5">
      <c r="A503" s="109"/>
      <c r="B503" s="168"/>
      <c r="C503" s="116" t="s">
        <v>510</v>
      </c>
      <c r="D503" s="97" t="s">
        <v>504</v>
      </c>
      <c r="E503" s="90"/>
      <c r="F503" s="90"/>
    </row>
    <row r="504" spans="1:6" s="77" customFormat="1" ht="25.5">
      <c r="A504" s="91"/>
      <c r="B504" s="168"/>
      <c r="C504" s="116" t="s">
        <v>785</v>
      </c>
      <c r="D504" s="97" t="s">
        <v>511</v>
      </c>
      <c r="E504" s="90"/>
      <c r="F504" s="90"/>
    </row>
    <row r="505" spans="1:6" s="77" customFormat="1" ht="19.5" customHeight="1">
      <c r="A505" s="91"/>
      <c r="B505" s="84"/>
      <c r="C505" s="116" t="s">
        <v>512</v>
      </c>
      <c r="D505" s="97" t="s">
        <v>513</v>
      </c>
      <c r="E505" s="90"/>
      <c r="F505" s="90"/>
    </row>
    <row r="506" spans="1:6" s="77" customFormat="1" ht="17.25" customHeight="1">
      <c r="A506" s="95"/>
      <c r="B506" s="84"/>
      <c r="C506" s="116" t="s">
        <v>514</v>
      </c>
      <c r="D506" s="97" t="s">
        <v>515</v>
      </c>
      <c r="E506" s="90"/>
      <c r="F506" s="90"/>
    </row>
    <row r="507" spans="1:6" s="77" customFormat="1" ht="25.5">
      <c r="A507" s="95"/>
      <c r="B507" s="84"/>
      <c r="C507" s="116" t="s">
        <v>518</v>
      </c>
      <c r="D507" s="97" t="s">
        <v>506</v>
      </c>
      <c r="E507" s="90"/>
      <c r="F507" s="90"/>
    </row>
    <row r="508" spans="1:6" s="77" customFormat="1" ht="12.75">
      <c r="A508" s="95"/>
      <c r="B508" s="84"/>
      <c r="C508" s="107" t="s">
        <v>520</v>
      </c>
      <c r="D508" s="97" t="s">
        <v>519</v>
      </c>
      <c r="E508" s="90"/>
      <c r="F508" s="90"/>
    </row>
    <row r="509" spans="1:6" s="77" customFormat="1" ht="15" customHeight="1">
      <c r="A509" s="237" t="s">
        <v>1110</v>
      </c>
      <c r="B509" s="238"/>
      <c r="C509" s="239"/>
      <c r="D509" s="105" t="s">
        <v>521</v>
      </c>
      <c r="E509" s="90">
        <f>E510</f>
        <v>0</v>
      </c>
      <c r="F509" s="90">
        <f>F510</f>
        <v>0</v>
      </c>
    </row>
    <row r="510" spans="1:6" s="77" customFormat="1" ht="15.75" customHeight="1">
      <c r="A510" s="109"/>
      <c r="B510" s="84"/>
      <c r="C510" s="92" t="s">
        <v>666</v>
      </c>
      <c r="D510" s="97" t="s">
        <v>522</v>
      </c>
      <c r="E510" s="90">
        <f>E511+E512+E513+E514+E515</f>
        <v>0</v>
      </c>
      <c r="F510" s="90">
        <f>F511+F512+F513+F514+F515</f>
        <v>0</v>
      </c>
    </row>
    <row r="511" spans="1:6" s="77" customFormat="1" ht="18" customHeight="1">
      <c r="A511" s="109"/>
      <c r="B511" s="84"/>
      <c r="C511" s="103" t="s">
        <v>524</v>
      </c>
      <c r="D511" s="94" t="s">
        <v>523</v>
      </c>
      <c r="E511" s="90"/>
      <c r="F511" s="90"/>
    </row>
    <row r="512" spans="1:6" s="77" customFormat="1" ht="17.25" customHeight="1">
      <c r="A512" s="109"/>
      <c r="B512" s="84"/>
      <c r="C512" s="103" t="s">
        <v>257</v>
      </c>
      <c r="D512" s="94" t="s">
        <v>525</v>
      </c>
      <c r="E512" s="90"/>
      <c r="F512" s="90"/>
    </row>
    <row r="513" spans="1:6" s="77" customFormat="1" ht="17.25" customHeight="1">
      <c r="A513" s="109"/>
      <c r="B513" s="84"/>
      <c r="C513" s="103" t="s">
        <v>527</v>
      </c>
      <c r="D513" s="94" t="s">
        <v>526</v>
      </c>
      <c r="E513" s="90"/>
      <c r="F513" s="90"/>
    </row>
    <row r="514" spans="1:6" s="77" customFormat="1" ht="17.25" customHeight="1">
      <c r="A514" s="109"/>
      <c r="B514" s="92"/>
      <c r="C514" s="103" t="s">
        <v>533</v>
      </c>
      <c r="D514" s="94" t="s">
        <v>529</v>
      </c>
      <c r="E514" s="90"/>
      <c r="F514" s="90"/>
    </row>
    <row r="515" spans="1:6" s="77" customFormat="1" ht="15.75" customHeight="1">
      <c r="A515" s="109"/>
      <c r="B515" s="92"/>
      <c r="C515" s="103" t="s">
        <v>667</v>
      </c>
      <c r="D515" s="94" t="s">
        <v>41</v>
      </c>
      <c r="E515" s="90"/>
      <c r="F515" s="90"/>
    </row>
    <row r="516" spans="1:6" s="77" customFormat="1" ht="15.75" customHeight="1">
      <c r="A516" s="109"/>
      <c r="B516" s="84"/>
      <c r="C516" s="92" t="s">
        <v>812</v>
      </c>
      <c r="D516" s="97" t="s">
        <v>534</v>
      </c>
      <c r="E516" s="90">
        <f>E517+E518+E519</f>
        <v>0</v>
      </c>
      <c r="F516" s="90">
        <f>F517+F518+F519</f>
        <v>0</v>
      </c>
    </row>
    <row r="517" spans="1:6" s="77" customFormat="1" ht="15.75" customHeight="1">
      <c r="A517" s="109"/>
      <c r="B517" s="84"/>
      <c r="C517" s="103" t="s">
        <v>536</v>
      </c>
      <c r="D517" s="94" t="s">
        <v>535</v>
      </c>
      <c r="E517" s="90"/>
      <c r="F517" s="90"/>
    </row>
    <row r="518" spans="1:6" s="77" customFormat="1" ht="18" customHeight="1">
      <c r="A518" s="109"/>
      <c r="B518" s="84"/>
      <c r="C518" s="103" t="s">
        <v>538</v>
      </c>
      <c r="D518" s="94" t="s">
        <v>537</v>
      </c>
      <c r="E518" s="90"/>
      <c r="F518" s="90"/>
    </row>
    <row r="519" spans="1:6" s="77" customFormat="1" ht="17.25" customHeight="1">
      <c r="A519" s="109"/>
      <c r="B519" s="84" t="s">
        <v>1087</v>
      </c>
      <c r="C519" s="103" t="s">
        <v>539</v>
      </c>
      <c r="D519" s="94" t="s">
        <v>767</v>
      </c>
      <c r="E519" s="90"/>
      <c r="F519" s="90"/>
    </row>
    <row r="520" spans="1:6" s="77" customFormat="1" ht="29.25" customHeight="1">
      <c r="A520" s="109"/>
      <c r="B520" s="84"/>
      <c r="C520" s="116" t="s">
        <v>1028</v>
      </c>
      <c r="D520" s="97" t="s">
        <v>64</v>
      </c>
      <c r="E520" s="90"/>
      <c r="F520" s="90"/>
    </row>
    <row r="521" spans="1:6" s="77" customFormat="1" ht="24.75" customHeight="1">
      <c r="A521" s="109"/>
      <c r="B521" s="84"/>
      <c r="C521" s="116" t="s">
        <v>1027</v>
      </c>
      <c r="D521" s="97" t="s">
        <v>751</v>
      </c>
      <c r="E521" s="90"/>
      <c r="F521" s="90"/>
    </row>
    <row r="522" spans="1:6" s="77" customFormat="1" ht="21" customHeight="1">
      <c r="A522" s="163"/>
      <c r="B522" s="164"/>
      <c r="C522" s="169" t="s">
        <v>745</v>
      </c>
      <c r="D522" s="97" t="s">
        <v>631</v>
      </c>
      <c r="E522" s="90"/>
      <c r="F522" s="90"/>
    </row>
    <row r="523" spans="1:6" s="77" customFormat="1" ht="18.75" customHeight="1">
      <c r="A523" s="235" t="s">
        <v>1111</v>
      </c>
      <c r="B523" s="236"/>
      <c r="C523" s="231"/>
      <c r="D523" s="97" t="s">
        <v>251</v>
      </c>
      <c r="E523" s="90">
        <f>E524</f>
        <v>0</v>
      </c>
      <c r="F523" s="90">
        <f>F524</f>
        <v>0</v>
      </c>
    </row>
    <row r="524" spans="1:6" s="77" customFormat="1" ht="20.25" customHeight="1">
      <c r="A524" s="109"/>
      <c r="B524" s="84"/>
      <c r="C524" s="106" t="s">
        <v>54</v>
      </c>
      <c r="D524" s="94" t="s">
        <v>832</v>
      </c>
      <c r="E524" s="90"/>
      <c r="F524" s="90"/>
    </row>
    <row r="525" spans="1:6" s="77" customFormat="1" ht="20.25" customHeight="1">
      <c r="A525" s="109"/>
      <c r="B525" s="84"/>
      <c r="C525" s="116" t="s">
        <v>229</v>
      </c>
      <c r="D525" s="97" t="s">
        <v>228</v>
      </c>
      <c r="E525" s="117"/>
      <c r="F525" s="117">
        <f>F526</f>
        <v>-167906</v>
      </c>
    </row>
    <row r="526" spans="1:6" s="77" customFormat="1" ht="25.5" customHeight="1">
      <c r="A526" s="240" t="s">
        <v>1112</v>
      </c>
      <c r="B526" s="223"/>
      <c r="C526" s="223"/>
      <c r="D526" s="97" t="s">
        <v>190</v>
      </c>
      <c r="E526" s="117">
        <f>E527</f>
        <v>0</v>
      </c>
      <c r="F526" s="117">
        <f>F527</f>
        <v>-167906</v>
      </c>
    </row>
    <row r="527" spans="1:6" s="77" customFormat="1" ht="28.5" customHeight="1">
      <c r="A527" s="109"/>
      <c r="B527" s="92"/>
      <c r="C527" s="116" t="s">
        <v>1113</v>
      </c>
      <c r="D527" s="97" t="s">
        <v>261</v>
      </c>
      <c r="E527" s="117">
        <f>E528+E529+E530</f>
        <v>0</v>
      </c>
      <c r="F527" s="117">
        <f>F528+F529+F530</f>
        <v>-167906</v>
      </c>
    </row>
    <row r="528" spans="1:6" s="77" customFormat="1" ht="25.5" customHeight="1">
      <c r="A528" s="109"/>
      <c r="B528" s="92"/>
      <c r="C528" s="139" t="s">
        <v>165</v>
      </c>
      <c r="D528" s="94" t="s">
        <v>911</v>
      </c>
      <c r="E528" s="90"/>
      <c r="F528" s="90">
        <v>-167906</v>
      </c>
    </row>
    <row r="529" spans="1:6" s="77" customFormat="1" ht="25.5" customHeight="1">
      <c r="A529" s="163"/>
      <c r="B529" s="170"/>
      <c r="C529" s="139" t="s">
        <v>164</v>
      </c>
      <c r="D529" s="94" t="s">
        <v>452</v>
      </c>
      <c r="E529" s="90"/>
      <c r="F529" s="90"/>
    </row>
    <row r="530" spans="1:6" s="77" customFormat="1" ht="25.5" customHeight="1">
      <c r="A530" s="163"/>
      <c r="B530" s="170"/>
      <c r="C530" s="139" t="s">
        <v>166</v>
      </c>
      <c r="D530" s="94" t="s">
        <v>163</v>
      </c>
      <c r="E530" s="90"/>
      <c r="F530" s="90"/>
    </row>
    <row r="531" spans="1:6" s="77" customFormat="1" ht="16.5" customHeight="1">
      <c r="A531" s="237" t="s">
        <v>1114</v>
      </c>
      <c r="B531" s="238"/>
      <c r="C531" s="239"/>
      <c r="D531" s="171">
        <v>90</v>
      </c>
      <c r="E531" s="90"/>
      <c r="F531" s="90"/>
    </row>
    <row r="532" spans="1:6" s="77" customFormat="1" ht="17.25" customHeight="1">
      <c r="A532" s="86"/>
      <c r="B532" s="92" t="s">
        <v>540</v>
      </c>
      <c r="C532" s="92"/>
      <c r="D532" s="171" t="s">
        <v>544</v>
      </c>
      <c r="E532" s="90"/>
      <c r="F532" s="90"/>
    </row>
    <row r="533" spans="1:6" s="77" customFormat="1" ht="12.75">
      <c r="A533" s="86"/>
      <c r="B533" s="92" t="s">
        <v>545</v>
      </c>
      <c r="C533" s="92"/>
      <c r="D533" s="171" t="s">
        <v>546</v>
      </c>
      <c r="E533" s="90"/>
      <c r="F533" s="90"/>
    </row>
    <row r="534" spans="1:6" s="77" customFormat="1" ht="13.5" thickBot="1">
      <c r="A534" s="172"/>
      <c r="B534" s="173" t="s">
        <v>547</v>
      </c>
      <c r="C534" s="173"/>
      <c r="D534" s="174" t="s">
        <v>508</v>
      </c>
      <c r="E534" s="175"/>
      <c r="F534" s="175"/>
    </row>
    <row r="535" spans="1:6" s="77" customFormat="1" ht="14.25" customHeight="1">
      <c r="A535" s="176"/>
      <c r="B535" s="176"/>
      <c r="C535" s="176"/>
      <c r="D535" s="176"/>
      <c r="E535" s="176"/>
      <c r="F535" s="69"/>
    </row>
    <row r="536" spans="1:6" s="77" customFormat="1" ht="12.75">
      <c r="A536" s="177"/>
      <c r="B536" s="178"/>
      <c r="C536" s="179"/>
      <c r="D536" s="180"/>
      <c r="E536" s="180"/>
      <c r="F536" s="180"/>
    </row>
    <row r="537" spans="1:6" s="77" customFormat="1" ht="12.75">
      <c r="A537" s="177"/>
      <c r="B537" s="178"/>
      <c r="C537" s="179"/>
      <c r="D537" s="180"/>
      <c r="E537" s="180"/>
      <c r="F537" s="180"/>
    </row>
    <row r="538" spans="1:6" s="77" customFormat="1" ht="12.75">
      <c r="A538" s="177"/>
      <c r="B538" s="178"/>
      <c r="C538" s="181"/>
      <c r="D538" s="182"/>
      <c r="E538" s="182"/>
      <c r="F538" s="182"/>
    </row>
    <row r="539" spans="1:6" s="77" customFormat="1" ht="15.75">
      <c r="A539" s="177"/>
      <c r="B539" s="69"/>
      <c r="C539" s="185" t="s">
        <v>1115</v>
      </c>
      <c r="D539" s="185" t="s">
        <v>1116</v>
      </c>
      <c r="E539" s="184"/>
      <c r="F539" s="69"/>
    </row>
    <row r="540" spans="1:6" s="77" customFormat="1" ht="15.75">
      <c r="A540" s="69"/>
      <c r="B540" s="69"/>
      <c r="C540" s="190"/>
      <c r="D540" s="190"/>
      <c r="E540" s="67"/>
      <c r="F540" s="69"/>
    </row>
    <row r="541" spans="1:6" s="77" customFormat="1" ht="12.75">
      <c r="A541" s="69"/>
      <c r="B541" s="69"/>
      <c r="C541" s="68"/>
      <c r="D541" s="68"/>
      <c r="E541" s="68"/>
      <c r="F541" s="69"/>
    </row>
    <row r="542" spans="1:6" s="77" customFormat="1" ht="14.25" customHeight="1">
      <c r="A542" s="69"/>
      <c r="B542" s="69"/>
      <c r="C542" s="69"/>
      <c r="D542" s="183"/>
      <c r="E542" s="69"/>
      <c r="F542" s="69"/>
    </row>
    <row r="543" spans="1:6" s="77" customFormat="1" ht="18" customHeight="1">
      <c r="A543" s="69"/>
      <c r="B543" s="69"/>
      <c r="C543" s="69"/>
      <c r="D543" s="183"/>
      <c r="E543" s="69"/>
      <c r="F543" s="69"/>
    </row>
    <row r="544" spans="1:6" s="77" customFormat="1" ht="12.75">
      <c r="A544" s="69"/>
      <c r="B544" s="69"/>
      <c r="C544" s="69"/>
      <c r="D544" s="183"/>
      <c r="E544" s="69"/>
      <c r="F544" s="69"/>
    </row>
    <row r="545" spans="1:6" s="77" customFormat="1" ht="13.5" customHeight="1">
      <c r="A545" s="69"/>
      <c r="B545" s="69"/>
      <c r="C545" s="69"/>
      <c r="D545" s="183"/>
      <c r="E545" s="69"/>
      <c r="F545" s="69"/>
    </row>
    <row r="546" spans="1:6" s="77" customFormat="1" ht="12.75">
      <c r="A546" s="69"/>
      <c r="B546" s="69"/>
      <c r="C546" s="69"/>
      <c r="D546" s="183"/>
      <c r="E546" s="69"/>
      <c r="F546" s="69"/>
    </row>
    <row r="547" spans="1:6" s="77" customFormat="1" ht="12.75">
      <c r="A547" s="69"/>
      <c r="B547" s="69"/>
      <c r="C547" s="69"/>
      <c r="D547" s="183"/>
      <c r="E547" s="69"/>
      <c r="F547" s="69"/>
    </row>
    <row r="548" spans="1:6" s="77" customFormat="1" ht="12.75">
      <c r="A548" s="69"/>
      <c r="B548" s="69"/>
      <c r="C548" s="69"/>
      <c r="D548" s="183"/>
      <c r="E548" s="69"/>
      <c r="F548" s="69"/>
    </row>
    <row r="549" spans="1:6" s="77" customFormat="1" ht="12.75">
      <c r="A549" s="69"/>
      <c r="B549" s="69"/>
      <c r="C549" s="69"/>
      <c r="D549" s="183"/>
      <c r="E549" s="69"/>
      <c r="F549" s="69"/>
    </row>
    <row r="550" spans="1:6" s="77" customFormat="1" ht="12.75">
      <c r="A550" s="69"/>
      <c r="B550" s="69"/>
      <c r="C550" s="69"/>
      <c r="D550" s="183"/>
      <c r="E550" s="69"/>
      <c r="F550" s="69"/>
    </row>
    <row r="551" spans="1:6" s="77" customFormat="1" ht="12.75">
      <c r="A551" s="69"/>
      <c r="B551" s="69"/>
      <c r="C551" s="69"/>
      <c r="D551" s="183"/>
      <c r="E551" s="69"/>
      <c r="F551" s="69"/>
    </row>
    <row r="552" ht="12.75">
      <c r="D552" s="69"/>
    </row>
    <row r="553" ht="12.75">
      <c r="D553" s="69"/>
    </row>
    <row r="554" ht="12.75">
      <c r="D554" s="69"/>
    </row>
    <row r="555" ht="12.75">
      <c r="D555" s="69"/>
    </row>
    <row r="556" ht="12.75">
      <c r="D556" s="69"/>
    </row>
    <row r="557" ht="12.75">
      <c r="D557" s="69"/>
    </row>
    <row r="558" ht="12.75">
      <c r="D558" s="69"/>
    </row>
    <row r="559" ht="12.75">
      <c r="D559" s="69"/>
    </row>
    <row r="560" ht="12.75">
      <c r="D560" s="69"/>
    </row>
    <row r="561" ht="12.75">
      <c r="D561" s="69"/>
    </row>
    <row r="562" ht="12.75">
      <c r="D562" s="69"/>
    </row>
    <row r="563" ht="12.75">
      <c r="D563" s="69"/>
    </row>
    <row r="564" ht="12.75">
      <c r="D564" s="69"/>
    </row>
    <row r="565" ht="12.75">
      <c r="D565" s="69"/>
    </row>
    <row r="566" ht="12.75">
      <c r="D566" s="69"/>
    </row>
    <row r="567" ht="12.75">
      <c r="D567" s="69"/>
    </row>
    <row r="568" ht="12.75">
      <c r="D568" s="69"/>
    </row>
    <row r="569" ht="12.75">
      <c r="D569" s="69"/>
    </row>
    <row r="570" ht="12.75">
      <c r="D570" s="69"/>
    </row>
    <row r="571" ht="12.75">
      <c r="D571" s="69"/>
    </row>
    <row r="572" ht="12.75">
      <c r="D572" s="69"/>
    </row>
    <row r="573" ht="12.75">
      <c r="D573" s="69"/>
    </row>
    <row r="574" ht="12.75">
      <c r="D574" s="69"/>
    </row>
    <row r="575" ht="12.75">
      <c r="D575" s="69"/>
    </row>
    <row r="576" ht="12.75">
      <c r="D576" s="69"/>
    </row>
    <row r="577" ht="12.75">
      <c r="D577" s="69"/>
    </row>
    <row r="578" ht="12.75">
      <c r="D578" s="69"/>
    </row>
    <row r="579" ht="12.75">
      <c r="D579" s="69"/>
    </row>
    <row r="580" ht="12.75">
      <c r="D580" s="69"/>
    </row>
    <row r="581" ht="12.75">
      <c r="D581" s="69"/>
    </row>
    <row r="582" ht="12.75">
      <c r="D582" s="69"/>
    </row>
    <row r="583" ht="12.75">
      <c r="D583" s="69"/>
    </row>
    <row r="584" ht="12.75">
      <c r="D584" s="69"/>
    </row>
    <row r="585" ht="12.75">
      <c r="D585" s="69"/>
    </row>
    <row r="586" ht="12.75">
      <c r="D586" s="69"/>
    </row>
    <row r="587" ht="12.75">
      <c r="D587" s="69"/>
    </row>
    <row r="588" ht="12.75">
      <c r="D588" s="69"/>
    </row>
    <row r="589" ht="12.75">
      <c r="D589" s="69"/>
    </row>
    <row r="590" ht="12.75">
      <c r="D590" s="69"/>
    </row>
    <row r="591" ht="12.75">
      <c r="D591" s="69"/>
    </row>
    <row r="592" ht="12.75">
      <c r="D592" s="69"/>
    </row>
    <row r="593" ht="12.75">
      <c r="D593" s="69"/>
    </row>
    <row r="594" ht="12.75">
      <c r="D594" s="69"/>
    </row>
    <row r="595" ht="12.75">
      <c r="D595" s="69"/>
    </row>
    <row r="596" ht="12.75">
      <c r="D596" s="69"/>
    </row>
    <row r="597" ht="12.75">
      <c r="D597" s="69"/>
    </row>
    <row r="598" ht="12.75">
      <c r="D598" s="69"/>
    </row>
    <row r="599" ht="12.75">
      <c r="D599" s="69"/>
    </row>
    <row r="600" ht="12.75">
      <c r="D600" s="69"/>
    </row>
    <row r="601" ht="12.75">
      <c r="D601" s="69"/>
    </row>
    <row r="602" ht="12.75">
      <c r="D602" s="69"/>
    </row>
    <row r="603" ht="12.75">
      <c r="D603" s="69"/>
    </row>
    <row r="604" ht="12.75">
      <c r="D604" s="69"/>
    </row>
    <row r="605" ht="12.75">
      <c r="D605" s="69"/>
    </row>
    <row r="606" ht="12.75">
      <c r="D606" s="69"/>
    </row>
    <row r="607" ht="12.75">
      <c r="D607" s="69"/>
    </row>
    <row r="608" ht="12.75">
      <c r="D608" s="69"/>
    </row>
    <row r="609" ht="12.75">
      <c r="D609" s="69"/>
    </row>
    <row r="610" ht="12.75">
      <c r="D610" s="69"/>
    </row>
    <row r="611" ht="12.75">
      <c r="D611" s="69"/>
    </row>
    <row r="612" ht="12.75">
      <c r="D612" s="69"/>
    </row>
    <row r="613" ht="12.75">
      <c r="D613" s="69"/>
    </row>
    <row r="614" ht="12.75">
      <c r="D614" s="69"/>
    </row>
    <row r="615" ht="12.75">
      <c r="D615" s="69"/>
    </row>
    <row r="616" ht="12.75">
      <c r="D616" s="69"/>
    </row>
    <row r="617" ht="12.75">
      <c r="D617" s="69"/>
    </row>
    <row r="618" ht="12.75">
      <c r="D618" s="69"/>
    </row>
    <row r="619" ht="12.75">
      <c r="D619" s="69"/>
    </row>
    <row r="620" ht="12.75">
      <c r="D620" s="69"/>
    </row>
    <row r="621" ht="12.75">
      <c r="D621" s="69"/>
    </row>
    <row r="622" ht="12.75">
      <c r="D622" s="69"/>
    </row>
    <row r="623" ht="12.75">
      <c r="D623" s="69"/>
    </row>
    <row r="624" ht="12.75">
      <c r="D624" s="69"/>
    </row>
    <row r="625" ht="12.75">
      <c r="D625" s="69"/>
    </row>
    <row r="626" ht="12.75">
      <c r="D626" s="69"/>
    </row>
    <row r="627" ht="12.75">
      <c r="D627" s="69"/>
    </row>
    <row r="628" ht="12.75">
      <c r="D628" s="69"/>
    </row>
    <row r="629" ht="12.75">
      <c r="D629" s="69"/>
    </row>
    <row r="630" ht="12.75">
      <c r="D630" s="69"/>
    </row>
    <row r="631" ht="12.75">
      <c r="D631" s="69"/>
    </row>
    <row r="632" ht="12.75">
      <c r="D632" s="69"/>
    </row>
    <row r="633" ht="12.75">
      <c r="D633" s="69"/>
    </row>
    <row r="634" ht="12.75">
      <c r="D634" s="69"/>
    </row>
    <row r="635" ht="12.75">
      <c r="D635" s="69"/>
    </row>
    <row r="636" ht="12.75">
      <c r="D636" s="69"/>
    </row>
    <row r="637" ht="12.75">
      <c r="D637" s="69"/>
    </row>
    <row r="638" ht="12.75">
      <c r="D638" s="69"/>
    </row>
    <row r="639" ht="12.75">
      <c r="D639" s="69"/>
    </row>
    <row r="640" ht="12.75">
      <c r="D640" s="69"/>
    </row>
    <row r="641" ht="12.75">
      <c r="D641" s="69"/>
    </row>
    <row r="642" ht="12.75">
      <c r="D642" s="69"/>
    </row>
    <row r="643" ht="12.75">
      <c r="D643" s="69"/>
    </row>
    <row r="644" ht="12.75">
      <c r="D644" s="69"/>
    </row>
    <row r="645" ht="12.75">
      <c r="D645" s="69"/>
    </row>
    <row r="646" ht="12.75">
      <c r="D646" s="69"/>
    </row>
    <row r="647" ht="12.75">
      <c r="D647" s="69"/>
    </row>
    <row r="648" ht="12.75">
      <c r="D648" s="69"/>
    </row>
    <row r="649" ht="12.75">
      <c r="D649" s="69"/>
    </row>
    <row r="650" ht="12.75">
      <c r="D650" s="69"/>
    </row>
    <row r="651" ht="12.75">
      <c r="D651" s="69"/>
    </row>
    <row r="652" ht="12.75">
      <c r="D652" s="69"/>
    </row>
    <row r="653" ht="12.75">
      <c r="D653" s="69"/>
    </row>
    <row r="654" ht="12.75">
      <c r="D654" s="69"/>
    </row>
    <row r="655" ht="12.75">
      <c r="D655" s="69"/>
    </row>
    <row r="656" ht="12.75">
      <c r="D656" s="69"/>
    </row>
    <row r="657" ht="12.75">
      <c r="D657" s="69"/>
    </row>
    <row r="658" ht="12.75">
      <c r="D658" s="69"/>
    </row>
    <row r="659" ht="12.75">
      <c r="D659" s="69"/>
    </row>
    <row r="660" ht="12.75">
      <c r="D660" s="69"/>
    </row>
    <row r="661" ht="12.75">
      <c r="D661" s="69"/>
    </row>
    <row r="662" ht="12.75">
      <c r="D662" s="69"/>
    </row>
    <row r="663" ht="12.75">
      <c r="D663" s="69"/>
    </row>
    <row r="664" ht="12.75">
      <c r="D664" s="69"/>
    </row>
    <row r="665" ht="12.75">
      <c r="D665" s="69"/>
    </row>
    <row r="666" ht="12.75">
      <c r="D666" s="69"/>
    </row>
    <row r="667" ht="12.75">
      <c r="D667" s="69"/>
    </row>
    <row r="668" ht="12.75">
      <c r="D668" s="69"/>
    </row>
    <row r="669" ht="12.75">
      <c r="D669" s="69"/>
    </row>
    <row r="670" ht="12.75">
      <c r="D670" s="69"/>
    </row>
    <row r="671" ht="12.75">
      <c r="D671" s="69"/>
    </row>
    <row r="672" ht="12.75">
      <c r="D672" s="69"/>
    </row>
    <row r="673" ht="12.75">
      <c r="D673" s="69"/>
    </row>
    <row r="674" ht="12.75">
      <c r="D674" s="69"/>
    </row>
    <row r="675" ht="12.75">
      <c r="D675" s="69"/>
    </row>
    <row r="676" ht="12.75">
      <c r="D676" s="69"/>
    </row>
    <row r="677" ht="12.75">
      <c r="D677" s="69"/>
    </row>
    <row r="678" ht="12.75">
      <c r="D678" s="69"/>
    </row>
    <row r="679" ht="12.75">
      <c r="D679" s="69"/>
    </row>
    <row r="680" ht="12.75">
      <c r="D680" s="69"/>
    </row>
    <row r="681" ht="12.75">
      <c r="D681" s="69"/>
    </row>
    <row r="682" ht="12.75">
      <c r="D682" s="69"/>
    </row>
    <row r="683" ht="12.75">
      <c r="D683" s="69"/>
    </row>
    <row r="684" ht="12.75">
      <c r="D684" s="69"/>
    </row>
    <row r="685" ht="12.75">
      <c r="D685" s="69"/>
    </row>
    <row r="686" ht="12.75">
      <c r="D686" s="69"/>
    </row>
    <row r="687" ht="12.75">
      <c r="D687" s="69"/>
    </row>
    <row r="688" ht="12.75">
      <c r="D688" s="69"/>
    </row>
    <row r="689" ht="12.75">
      <c r="D689" s="69"/>
    </row>
    <row r="690" ht="12.75">
      <c r="D690" s="69"/>
    </row>
    <row r="691" ht="12.75">
      <c r="D691" s="69"/>
    </row>
    <row r="692" ht="12.75">
      <c r="D692" s="69"/>
    </row>
    <row r="693" ht="12.75">
      <c r="D693" s="69"/>
    </row>
    <row r="694" ht="12.75">
      <c r="D694" s="69"/>
    </row>
    <row r="695" ht="12.75">
      <c r="D695" s="69"/>
    </row>
    <row r="696" ht="12.75">
      <c r="D696" s="69"/>
    </row>
    <row r="697" ht="12.75">
      <c r="D697" s="69"/>
    </row>
    <row r="698" ht="12.75">
      <c r="D698" s="69"/>
    </row>
    <row r="699" ht="12.75">
      <c r="D699" s="69"/>
    </row>
    <row r="700" ht="12.75">
      <c r="D700" s="69"/>
    </row>
    <row r="701" ht="12.75">
      <c r="D701" s="69"/>
    </row>
    <row r="702" ht="12.75">
      <c r="D702" s="69"/>
    </row>
    <row r="703" ht="12.75">
      <c r="D703" s="69"/>
    </row>
    <row r="704" ht="12.75">
      <c r="D704" s="69"/>
    </row>
    <row r="705" ht="12.75">
      <c r="D705" s="69"/>
    </row>
    <row r="706" ht="12.75">
      <c r="D706" s="69"/>
    </row>
    <row r="707" ht="12.75">
      <c r="D707" s="69"/>
    </row>
    <row r="708" ht="12.75">
      <c r="D708" s="69"/>
    </row>
    <row r="709" ht="12.75">
      <c r="D709" s="69"/>
    </row>
    <row r="710" ht="12.75">
      <c r="D710" s="69"/>
    </row>
    <row r="711" ht="12.75">
      <c r="D711" s="69"/>
    </row>
    <row r="712" ht="12.75">
      <c r="D712" s="69"/>
    </row>
    <row r="713" ht="12.75">
      <c r="D713" s="69"/>
    </row>
    <row r="714" ht="12.75">
      <c r="D714" s="69"/>
    </row>
    <row r="715" ht="12.75">
      <c r="D715" s="69"/>
    </row>
    <row r="716" ht="12.75">
      <c r="D716" s="69"/>
    </row>
    <row r="717" ht="12.75">
      <c r="D717" s="69"/>
    </row>
    <row r="718" ht="12.75">
      <c r="D718" s="69"/>
    </row>
    <row r="719" ht="12.75">
      <c r="D719" s="69"/>
    </row>
    <row r="720" ht="12.75">
      <c r="D720" s="69"/>
    </row>
    <row r="721" ht="12.75">
      <c r="D721" s="69"/>
    </row>
    <row r="722" ht="12.75">
      <c r="D722" s="69"/>
    </row>
    <row r="723" ht="12.75">
      <c r="D723" s="69"/>
    </row>
    <row r="724" ht="12.75">
      <c r="D724" s="69"/>
    </row>
    <row r="725" ht="12.75">
      <c r="D725" s="69"/>
    </row>
    <row r="726" ht="12.75">
      <c r="D726" s="69"/>
    </row>
    <row r="727" ht="12.75">
      <c r="D727" s="69"/>
    </row>
    <row r="728" ht="12.75">
      <c r="D728" s="69"/>
    </row>
    <row r="729" ht="12.75">
      <c r="D729" s="69"/>
    </row>
    <row r="730" ht="12.75">
      <c r="D730" s="69"/>
    </row>
    <row r="731" ht="12.75">
      <c r="D731" s="69"/>
    </row>
    <row r="732" ht="12.75">
      <c r="D732" s="69"/>
    </row>
    <row r="733" ht="12.75">
      <c r="D733" s="69"/>
    </row>
    <row r="734" ht="12.75">
      <c r="D734" s="69"/>
    </row>
    <row r="735" ht="12.75">
      <c r="D735" s="69"/>
    </row>
    <row r="736" ht="12.75">
      <c r="D736" s="69"/>
    </row>
    <row r="737" ht="12.75">
      <c r="D737" s="69"/>
    </row>
    <row r="738" ht="12.75">
      <c r="D738" s="69"/>
    </row>
    <row r="739" ht="12.75">
      <c r="D739" s="69"/>
    </row>
    <row r="740" ht="12.75">
      <c r="D740" s="69"/>
    </row>
    <row r="741" ht="12.75">
      <c r="D741" s="69"/>
    </row>
    <row r="742" ht="12.75">
      <c r="D742" s="69"/>
    </row>
    <row r="743" ht="12.75">
      <c r="D743" s="69"/>
    </row>
    <row r="744" ht="12.75">
      <c r="D744" s="69"/>
    </row>
    <row r="745" ht="12.75">
      <c r="D745" s="69"/>
    </row>
    <row r="746" ht="12.75">
      <c r="D746" s="69"/>
    </row>
    <row r="747" ht="12.75">
      <c r="D747" s="69"/>
    </row>
    <row r="748" ht="12.75">
      <c r="D748" s="69"/>
    </row>
    <row r="749" ht="12.75">
      <c r="D749" s="69"/>
    </row>
    <row r="750" ht="12.75">
      <c r="D750" s="69"/>
    </row>
    <row r="751" ht="12.75">
      <c r="D751" s="69"/>
    </row>
    <row r="752" ht="12.75">
      <c r="D752" s="69"/>
    </row>
    <row r="753" ht="12.75">
      <c r="D753" s="69"/>
    </row>
    <row r="754" ht="12.75">
      <c r="D754" s="69"/>
    </row>
    <row r="755" ht="12.75">
      <c r="D755" s="69"/>
    </row>
    <row r="756" ht="12.75">
      <c r="D756" s="69"/>
    </row>
    <row r="757" ht="12.75">
      <c r="D757" s="69"/>
    </row>
    <row r="758" ht="12.75">
      <c r="D758" s="69"/>
    </row>
    <row r="759" ht="12.75">
      <c r="D759" s="69"/>
    </row>
    <row r="760" ht="12.75">
      <c r="D760" s="69"/>
    </row>
    <row r="761" ht="12.75">
      <c r="D761" s="69"/>
    </row>
    <row r="762" ht="12.75">
      <c r="D762" s="69"/>
    </row>
    <row r="763" ht="12.75">
      <c r="D763" s="69"/>
    </row>
    <row r="764" ht="12.75">
      <c r="D764" s="69"/>
    </row>
    <row r="765" ht="12.75">
      <c r="D765" s="69"/>
    </row>
    <row r="766" ht="12.75">
      <c r="D766" s="69"/>
    </row>
    <row r="767" ht="12.75">
      <c r="D767" s="69"/>
    </row>
    <row r="768" ht="12.75">
      <c r="D768" s="69"/>
    </row>
    <row r="769" ht="12.75">
      <c r="D769" s="69"/>
    </row>
    <row r="770" ht="12.75">
      <c r="D770" s="69"/>
    </row>
    <row r="771" ht="12.75">
      <c r="D771" s="69"/>
    </row>
    <row r="772" ht="12.75">
      <c r="D772" s="69"/>
    </row>
    <row r="773" ht="12.75">
      <c r="D773" s="69"/>
    </row>
    <row r="774" ht="12.75">
      <c r="D774" s="69"/>
    </row>
    <row r="775" ht="12.75">
      <c r="D775" s="69"/>
    </row>
    <row r="776" ht="12.75">
      <c r="D776" s="69"/>
    </row>
    <row r="777" ht="12.75">
      <c r="D777" s="69"/>
    </row>
    <row r="778" ht="12.75">
      <c r="D778" s="69"/>
    </row>
    <row r="779" ht="12.75">
      <c r="D779" s="69"/>
    </row>
    <row r="780" ht="12.75">
      <c r="D780" s="69"/>
    </row>
    <row r="781" ht="12.75">
      <c r="D781" s="69"/>
    </row>
    <row r="782" ht="12.75">
      <c r="D782" s="69"/>
    </row>
    <row r="783" ht="12.75">
      <c r="D783" s="69"/>
    </row>
    <row r="784" ht="12.75">
      <c r="D784" s="69"/>
    </row>
    <row r="785" ht="12.75">
      <c r="D785" s="69"/>
    </row>
    <row r="786" ht="12.75">
      <c r="D786" s="69"/>
    </row>
    <row r="787" ht="12.75">
      <c r="D787" s="69"/>
    </row>
    <row r="788" ht="12.75">
      <c r="D788" s="69"/>
    </row>
    <row r="789" ht="12.75">
      <c r="D789" s="69"/>
    </row>
    <row r="790" ht="12.75">
      <c r="D790" s="69"/>
    </row>
    <row r="791" ht="12.75">
      <c r="D791" s="69"/>
    </row>
    <row r="792" ht="12.75">
      <c r="D792" s="69"/>
    </row>
    <row r="793" ht="12.75">
      <c r="D793" s="69"/>
    </row>
    <row r="794" ht="12.75">
      <c r="D794" s="69"/>
    </row>
    <row r="795" ht="12.75">
      <c r="D795" s="69"/>
    </row>
    <row r="796" ht="12.75">
      <c r="D796" s="69"/>
    </row>
    <row r="797" ht="12.75">
      <c r="D797" s="69"/>
    </row>
    <row r="798" ht="12.75">
      <c r="D798" s="69"/>
    </row>
    <row r="799" ht="12.75">
      <c r="D799" s="69"/>
    </row>
    <row r="800" ht="12.75">
      <c r="D800" s="69"/>
    </row>
    <row r="801" ht="12.75">
      <c r="D801" s="69"/>
    </row>
    <row r="802" ht="12.75">
      <c r="D802" s="69"/>
    </row>
    <row r="803" ht="12.75">
      <c r="D803" s="69"/>
    </row>
    <row r="804" ht="12.75">
      <c r="D804" s="69"/>
    </row>
    <row r="805" ht="12.75">
      <c r="D805" s="69"/>
    </row>
    <row r="806" ht="12.75">
      <c r="D806" s="69"/>
    </row>
    <row r="807" ht="12.75">
      <c r="D807" s="69"/>
    </row>
    <row r="808" ht="12.75">
      <c r="D808" s="69"/>
    </row>
    <row r="809" ht="12.75">
      <c r="D809" s="69"/>
    </row>
    <row r="810" ht="12.75">
      <c r="D810" s="69"/>
    </row>
    <row r="811" ht="12.75">
      <c r="D811" s="69"/>
    </row>
    <row r="812" ht="12.75">
      <c r="D812" s="69"/>
    </row>
    <row r="813" ht="12.75">
      <c r="D813" s="69"/>
    </row>
    <row r="814" ht="12.75">
      <c r="D814" s="69"/>
    </row>
    <row r="815" ht="12.75">
      <c r="D815" s="69"/>
    </row>
    <row r="816" ht="12.75">
      <c r="D816" s="69"/>
    </row>
    <row r="817" ht="12.75">
      <c r="D817" s="69"/>
    </row>
    <row r="818" ht="12.75">
      <c r="D818" s="69"/>
    </row>
    <row r="819" ht="12.75">
      <c r="D819" s="69"/>
    </row>
    <row r="820" ht="12.75">
      <c r="D820" s="69"/>
    </row>
    <row r="821" ht="12.75">
      <c r="D821" s="69"/>
    </row>
    <row r="822" ht="12.75">
      <c r="D822" s="69"/>
    </row>
    <row r="823" ht="12.75">
      <c r="D823" s="69"/>
    </row>
    <row r="824" ht="12.75">
      <c r="D824" s="69"/>
    </row>
    <row r="825" ht="12.75">
      <c r="D825" s="69"/>
    </row>
    <row r="826" ht="12.75">
      <c r="D826" s="69"/>
    </row>
    <row r="827" ht="12.75">
      <c r="D827" s="69"/>
    </row>
    <row r="828" ht="12.75">
      <c r="D828" s="69"/>
    </row>
    <row r="829" ht="12.75">
      <c r="D829" s="69"/>
    </row>
    <row r="830" ht="12.75">
      <c r="D830" s="69"/>
    </row>
    <row r="831" ht="12.75">
      <c r="D831" s="69"/>
    </row>
    <row r="832" ht="12.75">
      <c r="D832" s="69"/>
    </row>
    <row r="833" ht="12.75">
      <c r="D833" s="69"/>
    </row>
    <row r="834" ht="12.75">
      <c r="D834" s="69"/>
    </row>
    <row r="835" ht="12.75">
      <c r="D835" s="69"/>
    </row>
    <row r="836" ht="12.75">
      <c r="D836" s="69"/>
    </row>
    <row r="837" ht="12.75">
      <c r="D837" s="69"/>
    </row>
    <row r="838" ht="12.75">
      <c r="D838" s="69"/>
    </row>
    <row r="839" ht="12.75">
      <c r="D839" s="69"/>
    </row>
    <row r="840" ht="12.75">
      <c r="D840" s="69"/>
    </row>
    <row r="841" ht="12.75">
      <c r="D841" s="69"/>
    </row>
    <row r="842" ht="12.75">
      <c r="D842" s="69"/>
    </row>
    <row r="843" ht="12.75">
      <c r="D843" s="69"/>
    </row>
    <row r="844" ht="12.75">
      <c r="D844" s="69"/>
    </row>
    <row r="845" ht="12.75">
      <c r="D845" s="69"/>
    </row>
    <row r="846" ht="12.75">
      <c r="D846" s="69"/>
    </row>
    <row r="847" ht="12.75">
      <c r="D847" s="69"/>
    </row>
    <row r="848" ht="12.75">
      <c r="D848" s="69"/>
    </row>
    <row r="849" ht="12.75">
      <c r="D849" s="69"/>
    </row>
    <row r="850" ht="12.75">
      <c r="D850" s="69"/>
    </row>
    <row r="851" ht="12.75">
      <c r="D851" s="69"/>
    </row>
    <row r="852" ht="12.75">
      <c r="D852" s="69"/>
    </row>
    <row r="853" ht="12.75">
      <c r="D853" s="69"/>
    </row>
    <row r="854" ht="12.75">
      <c r="D854" s="69"/>
    </row>
    <row r="855" ht="12.75">
      <c r="D855" s="69"/>
    </row>
    <row r="856" ht="12.75">
      <c r="D856" s="69"/>
    </row>
    <row r="857" ht="12.75">
      <c r="D857" s="69"/>
    </row>
    <row r="858" ht="12.75">
      <c r="D858" s="69"/>
    </row>
    <row r="859" ht="12.75">
      <c r="D859" s="69"/>
    </row>
    <row r="860" ht="12.75">
      <c r="D860" s="69"/>
    </row>
    <row r="861" ht="12.75">
      <c r="D861" s="69"/>
    </row>
    <row r="862" ht="12.75">
      <c r="D862" s="69"/>
    </row>
    <row r="863" ht="12.75">
      <c r="D863" s="69"/>
    </row>
    <row r="864" ht="12.75">
      <c r="D864" s="69"/>
    </row>
    <row r="865" ht="12.75">
      <c r="D865" s="69"/>
    </row>
    <row r="866" ht="12.75">
      <c r="D866" s="69"/>
    </row>
    <row r="867" ht="12.75">
      <c r="D867" s="69"/>
    </row>
    <row r="868" ht="12.75">
      <c r="D868" s="69"/>
    </row>
    <row r="869" ht="12.75">
      <c r="D869" s="69"/>
    </row>
    <row r="870" ht="12.75">
      <c r="D870" s="69"/>
    </row>
    <row r="871" ht="12.75">
      <c r="D871" s="69"/>
    </row>
    <row r="872" ht="12.75">
      <c r="D872" s="69"/>
    </row>
    <row r="873" ht="12.75">
      <c r="D873" s="69"/>
    </row>
    <row r="874" ht="12.75">
      <c r="D874" s="69"/>
    </row>
    <row r="875" ht="12.75">
      <c r="D875" s="69"/>
    </row>
    <row r="876" ht="12.75">
      <c r="D876" s="69"/>
    </row>
    <row r="877" ht="12.75">
      <c r="D877" s="69"/>
    </row>
    <row r="878" ht="12.75">
      <c r="D878" s="69"/>
    </row>
    <row r="879" ht="12.75">
      <c r="D879" s="69"/>
    </row>
    <row r="880" ht="12.75">
      <c r="D880" s="69"/>
    </row>
    <row r="881" ht="12.75">
      <c r="D881" s="69"/>
    </row>
    <row r="882" ht="12.75">
      <c r="D882" s="69"/>
    </row>
    <row r="883" ht="12.75">
      <c r="D883" s="69"/>
    </row>
    <row r="884" ht="12.75">
      <c r="D884" s="69"/>
    </row>
    <row r="885" ht="12.75">
      <c r="D885" s="69"/>
    </row>
    <row r="886" ht="12.75">
      <c r="D886" s="69"/>
    </row>
    <row r="887" ht="12.75">
      <c r="D887" s="69"/>
    </row>
    <row r="888" ht="12.75">
      <c r="D888" s="69"/>
    </row>
    <row r="889" ht="12.75">
      <c r="D889" s="69"/>
    </row>
    <row r="890" ht="12.75">
      <c r="D890" s="69"/>
    </row>
    <row r="891" ht="12.75">
      <c r="D891" s="69"/>
    </row>
    <row r="892" ht="12.75">
      <c r="D892" s="69"/>
    </row>
    <row r="893" ht="12.75">
      <c r="D893" s="69"/>
    </row>
    <row r="894" ht="12.75">
      <c r="D894" s="69"/>
    </row>
    <row r="895" ht="12.75">
      <c r="D895" s="69"/>
    </row>
    <row r="896" ht="12.75">
      <c r="D896" s="69"/>
    </row>
    <row r="897" ht="12.75">
      <c r="D897" s="69"/>
    </row>
    <row r="898" ht="12.75">
      <c r="D898" s="69"/>
    </row>
    <row r="899" ht="12.75">
      <c r="D899" s="69"/>
    </row>
    <row r="900" ht="12.75">
      <c r="D900" s="69"/>
    </row>
    <row r="901" ht="12.75">
      <c r="D901" s="69"/>
    </row>
    <row r="902" ht="12.75">
      <c r="D902" s="69"/>
    </row>
    <row r="903" ht="12.75">
      <c r="D903" s="69"/>
    </row>
    <row r="904" ht="12.75">
      <c r="D904" s="69"/>
    </row>
    <row r="905" ht="12.75">
      <c r="D905" s="69"/>
    </row>
    <row r="906" ht="12.75">
      <c r="D906" s="69"/>
    </row>
    <row r="907" ht="12.75">
      <c r="D907" s="69"/>
    </row>
    <row r="908" ht="12.75">
      <c r="D908" s="69"/>
    </row>
    <row r="909" ht="12.75">
      <c r="D909" s="69"/>
    </row>
    <row r="910" ht="12.75">
      <c r="D910" s="69"/>
    </row>
    <row r="911" ht="12.75">
      <c r="D911" s="69"/>
    </row>
    <row r="912" ht="12.75">
      <c r="D912" s="69"/>
    </row>
    <row r="913" ht="12.75">
      <c r="D913" s="69"/>
    </row>
    <row r="914" ht="12.75">
      <c r="D914" s="69"/>
    </row>
    <row r="915" ht="12.75">
      <c r="D915" s="69"/>
    </row>
    <row r="916" ht="12.75">
      <c r="D916" s="69"/>
    </row>
    <row r="917" ht="12.75">
      <c r="D917" s="69"/>
    </row>
    <row r="918" ht="12.75">
      <c r="D918" s="69"/>
    </row>
    <row r="919" ht="12.75">
      <c r="D919" s="69"/>
    </row>
    <row r="920" ht="12.75">
      <c r="D920" s="69"/>
    </row>
    <row r="921" ht="12.75">
      <c r="D921" s="69"/>
    </row>
    <row r="922" ht="12.75">
      <c r="D922" s="69"/>
    </row>
    <row r="923" ht="12.75">
      <c r="D923" s="69"/>
    </row>
    <row r="924" ht="12.75">
      <c r="D924" s="69"/>
    </row>
    <row r="925" ht="12.75">
      <c r="D925" s="69"/>
    </row>
    <row r="926" ht="12.75">
      <c r="D926" s="69"/>
    </row>
    <row r="927" ht="12.75">
      <c r="D927" s="69"/>
    </row>
    <row r="928" ht="12.75">
      <c r="D928" s="69"/>
    </row>
    <row r="929" ht="12.75">
      <c r="D929" s="69"/>
    </row>
    <row r="930" ht="12.75">
      <c r="D930" s="69"/>
    </row>
    <row r="931" ht="12.75">
      <c r="D931" s="69"/>
    </row>
    <row r="932" ht="12.75">
      <c r="D932" s="69"/>
    </row>
    <row r="933" ht="12.75">
      <c r="D933" s="69"/>
    </row>
    <row r="934" ht="12.75">
      <c r="D934" s="69"/>
    </row>
    <row r="935" ht="12.75">
      <c r="D935" s="69"/>
    </row>
    <row r="936" ht="12.75">
      <c r="D936" s="69"/>
    </row>
    <row r="937" ht="12.75">
      <c r="D937" s="69"/>
    </row>
    <row r="938" ht="12.75">
      <c r="D938" s="69"/>
    </row>
    <row r="939" ht="12.75">
      <c r="D939" s="69"/>
    </row>
    <row r="940" ht="12.75">
      <c r="D940" s="69"/>
    </row>
    <row r="941" ht="12.75">
      <c r="D941" s="69"/>
    </row>
    <row r="942" ht="12.75">
      <c r="D942" s="69"/>
    </row>
    <row r="943" ht="12.75">
      <c r="D943" s="69"/>
    </row>
    <row r="944" ht="12.75">
      <c r="D944" s="69"/>
    </row>
    <row r="945" ht="12.75">
      <c r="D945" s="69"/>
    </row>
    <row r="946" ht="12.75">
      <c r="D946" s="69"/>
    </row>
    <row r="947" ht="12.75">
      <c r="D947" s="69"/>
    </row>
    <row r="948" ht="12.75">
      <c r="D948" s="69"/>
    </row>
    <row r="949" ht="12.75">
      <c r="D949" s="69"/>
    </row>
    <row r="950" ht="12.75">
      <c r="D950" s="69"/>
    </row>
    <row r="951" ht="12.75">
      <c r="D951" s="69"/>
    </row>
    <row r="952" ht="12.75">
      <c r="D952" s="69"/>
    </row>
    <row r="953" ht="12.75">
      <c r="D953" s="69"/>
    </row>
    <row r="954" ht="12.75">
      <c r="D954" s="69"/>
    </row>
    <row r="955" ht="12.75">
      <c r="D955" s="69"/>
    </row>
    <row r="956" ht="12.75">
      <c r="D956" s="69"/>
    </row>
    <row r="957" ht="12.75">
      <c r="D957" s="69"/>
    </row>
    <row r="958" ht="12.75">
      <c r="D958" s="69"/>
    </row>
    <row r="959" ht="12.75">
      <c r="D959" s="69"/>
    </row>
    <row r="960" ht="12.75">
      <c r="D960" s="69"/>
    </row>
    <row r="961" ht="12.75">
      <c r="D961" s="69"/>
    </row>
    <row r="962" ht="12.75">
      <c r="D962" s="69"/>
    </row>
    <row r="963" ht="12.75">
      <c r="D963" s="69"/>
    </row>
    <row r="964" ht="12.75">
      <c r="D964" s="69"/>
    </row>
    <row r="965" ht="12.75">
      <c r="D965" s="69"/>
    </row>
    <row r="966" ht="12.75">
      <c r="D966" s="69"/>
    </row>
    <row r="967" ht="12.75">
      <c r="D967" s="69"/>
    </row>
    <row r="968" ht="12.75">
      <c r="D968" s="69"/>
    </row>
    <row r="969" ht="12.75">
      <c r="D969" s="69"/>
    </row>
    <row r="970" ht="12.75">
      <c r="D970" s="69"/>
    </row>
    <row r="971" ht="12.75">
      <c r="D971" s="69"/>
    </row>
    <row r="972" ht="12.75">
      <c r="D972" s="69"/>
    </row>
    <row r="973" ht="12.75">
      <c r="D973" s="69"/>
    </row>
    <row r="974" ht="12.75">
      <c r="D974" s="69"/>
    </row>
    <row r="975" ht="12.75">
      <c r="D975" s="69"/>
    </row>
    <row r="976" ht="12.75">
      <c r="D976" s="69"/>
    </row>
    <row r="977" ht="12.75">
      <c r="D977" s="69"/>
    </row>
    <row r="978" ht="12.75">
      <c r="D978" s="69"/>
    </row>
    <row r="979" ht="12.75">
      <c r="D979" s="69"/>
    </row>
    <row r="980" ht="12.75">
      <c r="D980" s="69"/>
    </row>
    <row r="981" ht="12.75">
      <c r="D981" s="69"/>
    </row>
    <row r="982" ht="12.75">
      <c r="D982" s="69"/>
    </row>
    <row r="983" ht="12.75">
      <c r="D983" s="69"/>
    </row>
    <row r="984" ht="12.75">
      <c r="D984" s="69"/>
    </row>
    <row r="985" ht="12.75">
      <c r="D985" s="69"/>
    </row>
    <row r="986" ht="12.75">
      <c r="D986" s="69"/>
    </row>
    <row r="987" ht="12.75">
      <c r="D987" s="69"/>
    </row>
    <row r="988" ht="12.75">
      <c r="D988" s="69"/>
    </row>
    <row r="989" ht="12.75">
      <c r="D989" s="69"/>
    </row>
    <row r="990" ht="12.75">
      <c r="D990" s="69"/>
    </row>
    <row r="991" ht="12.75">
      <c r="D991" s="69"/>
    </row>
    <row r="992" ht="12.75">
      <c r="D992" s="69"/>
    </row>
    <row r="993" ht="12.75">
      <c r="D993" s="69"/>
    </row>
    <row r="994" ht="12.75">
      <c r="D994" s="69"/>
    </row>
    <row r="995" ht="12.75">
      <c r="D995" s="69"/>
    </row>
    <row r="996" ht="12.75">
      <c r="D996" s="69"/>
    </row>
    <row r="997" ht="12.75">
      <c r="D997" s="69"/>
    </row>
    <row r="998" ht="12.75">
      <c r="D998" s="69"/>
    </row>
    <row r="999" ht="12.75">
      <c r="D999" s="69"/>
    </row>
    <row r="1000" ht="12.75">
      <c r="D1000" s="69"/>
    </row>
    <row r="1001" ht="12.75">
      <c r="D1001" s="69"/>
    </row>
    <row r="1002" ht="12.75">
      <c r="D1002" s="69"/>
    </row>
    <row r="1003" ht="12.75">
      <c r="D1003" s="69"/>
    </row>
    <row r="1004" ht="12.75">
      <c r="D1004" s="69"/>
    </row>
    <row r="1005" ht="12.75">
      <c r="D1005" s="69"/>
    </row>
    <row r="1006" ht="12.75">
      <c r="D1006" s="69"/>
    </row>
    <row r="1007" ht="12.75">
      <c r="D1007" s="69"/>
    </row>
    <row r="1008" ht="12.75">
      <c r="D1008" s="69"/>
    </row>
    <row r="1009" ht="12.75">
      <c r="D1009" s="69"/>
    </row>
    <row r="1010" ht="12.75">
      <c r="D1010" s="69"/>
    </row>
    <row r="1011" ht="12.75">
      <c r="D1011" s="69"/>
    </row>
    <row r="1012" ht="12.75">
      <c r="D1012" s="69"/>
    </row>
    <row r="1013" ht="12.75">
      <c r="D1013" s="69"/>
    </row>
    <row r="1014" ht="12.75">
      <c r="D1014" s="69"/>
    </row>
    <row r="1015" ht="12.75">
      <c r="D1015" s="69"/>
    </row>
    <row r="1016" ht="12.75">
      <c r="D1016" s="69"/>
    </row>
    <row r="1017" ht="12.75">
      <c r="D1017" s="69"/>
    </row>
    <row r="1018" ht="12.75">
      <c r="D1018" s="69"/>
    </row>
    <row r="1019" ht="12.75">
      <c r="D1019" s="69"/>
    </row>
    <row r="1020" ht="12.75">
      <c r="D1020" s="69"/>
    </row>
    <row r="1021" ht="12.75">
      <c r="D1021" s="69"/>
    </row>
    <row r="1022" ht="12.75">
      <c r="D1022" s="69"/>
    </row>
    <row r="1023" ht="12.75">
      <c r="D1023" s="69"/>
    </row>
    <row r="1024" ht="12.75">
      <c r="D1024" s="69"/>
    </row>
    <row r="1025" ht="12.75">
      <c r="D1025" s="69"/>
    </row>
    <row r="1026" ht="12.75">
      <c r="D1026" s="69"/>
    </row>
    <row r="1027" ht="12.75">
      <c r="D1027" s="69"/>
    </row>
    <row r="1028" ht="12.75">
      <c r="D1028" s="69"/>
    </row>
    <row r="1029" ht="12.75">
      <c r="D1029" s="69"/>
    </row>
    <row r="1030" ht="12.75">
      <c r="D1030" s="69"/>
    </row>
    <row r="1031" ht="12.75">
      <c r="D1031" s="69"/>
    </row>
    <row r="1032" ht="12.75">
      <c r="D1032" s="69"/>
    </row>
    <row r="1033" ht="12.75">
      <c r="D1033" s="69"/>
    </row>
    <row r="1034" ht="12.75">
      <c r="D1034" s="69"/>
    </row>
    <row r="1035" ht="12.75">
      <c r="D1035" s="69"/>
    </row>
    <row r="1036" ht="12.75">
      <c r="D1036" s="69"/>
    </row>
    <row r="1037" ht="12.75">
      <c r="D1037" s="69"/>
    </row>
    <row r="1038" ht="12.75">
      <c r="D1038" s="69"/>
    </row>
    <row r="1039" ht="12.75">
      <c r="D1039" s="69"/>
    </row>
    <row r="1040" ht="12.75">
      <c r="D1040" s="69"/>
    </row>
    <row r="1041" ht="12.75">
      <c r="D1041" s="69"/>
    </row>
    <row r="1042" ht="12.75">
      <c r="D1042" s="69"/>
    </row>
    <row r="1043" ht="12.75">
      <c r="D1043" s="69"/>
    </row>
    <row r="1044" ht="12.75">
      <c r="D1044" s="69"/>
    </row>
    <row r="1045" ht="12.75">
      <c r="D1045" s="69"/>
    </row>
    <row r="1046" ht="12.75">
      <c r="D1046" s="69"/>
    </row>
    <row r="1047" ht="12.75">
      <c r="D1047" s="69"/>
    </row>
    <row r="1048" ht="12.75">
      <c r="D1048" s="69"/>
    </row>
    <row r="1049" ht="12.75">
      <c r="D1049" s="69"/>
    </row>
    <row r="1050" ht="12.75">
      <c r="D1050" s="69"/>
    </row>
    <row r="1051" ht="12.75">
      <c r="D1051" s="69"/>
    </row>
    <row r="1052" ht="12.75">
      <c r="D1052" s="69"/>
    </row>
    <row r="1053" ht="12.75">
      <c r="D1053" s="69"/>
    </row>
    <row r="1054" ht="12.75">
      <c r="D1054" s="69"/>
    </row>
    <row r="1055" ht="12.75">
      <c r="D1055" s="69"/>
    </row>
    <row r="1056" ht="12.75">
      <c r="D1056" s="69"/>
    </row>
    <row r="1057" ht="12.75">
      <c r="D1057" s="69"/>
    </row>
    <row r="1058" ht="12.75">
      <c r="D1058" s="69"/>
    </row>
    <row r="1059" ht="12.75">
      <c r="D1059" s="69"/>
    </row>
    <row r="1060" ht="12.75">
      <c r="D1060" s="69"/>
    </row>
    <row r="1061" ht="12.75">
      <c r="D1061" s="69"/>
    </row>
    <row r="1062" ht="12.75">
      <c r="D1062" s="69"/>
    </row>
    <row r="1063" ht="12.75">
      <c r="D1063" s="69"/>
    </row>
    <row r="1064" ht="12.75">
      <c r="D1064" s="69"/>
    </row>
    <row r="1065" ht="12.75">
      <c r="D1065" s="69"/>
    </row>
    <row r="1066" ht="12.75">
      <c r="D1066" s="69"/>
    </row>
    <row r="1067" ht="12.75">
      <c r="D1067" s="69"/>
    </row>
    <row r="1068" ht="12.75">
      <c r="D1068" s="69"/>
    </row>
    <row r="1069" ht="12.75">
      <c r="D1069" s="69"/>
    </row>
    <row r="1070" ht="12.75">
      <c r="D1070" s="69"/>
    </row>
    <row r="1071" ht="12.75">
      <c r="D1071" s="69"/>
    </row>
    <row r="1072" ht="12.75">
      <c r="D1072" s="69"/>
    </row>
    <row r="1073" ht="12.75">
      <c r="D1073" s="69"/>
    </row>
    <row r="1074" ht="12.75">
      <c r="D1074" s="69"/>
    </row>
    <row r="1075" ht="12.75">
      <c r="D1075" s="69"/>
    </row>
    <row r="1076" ht="12.75">
      <c r="D1076" s="69"/>
    </row>
    <row r="1077" ht="12.75">
      <c r="D1077" s="69"/>
    </row>
    <row r="1078" ht="12.75">
      <c r="D1078" s="69"/>
    </row>
    <row r="1079" ht="12.75">
      <c r="D1079" s="69"/>
    </row>
    <row r="1080" ht="12.75">
      <c r="D1080" s="69"/>
    </row>
    <row r="1081" ht="12.75">
      <c r="D1081" s="69"/>
    </row>
    <row r="1082" ht="12.75">
      <c r="D1082" s="69"/>
    </row>
    <row r="1083" ht="12.75">
      <c r="D1083" s="69"/>
    </row>
    <row r="1084" ht="12.75">
      <c r="D1084" s="69"/>
    </row>
    <row r="1085" ht="12.75">
      <c r="D1085" s="69"/>
    </row>
    <row r="1086" ht="12.75">
      <c r="D1086" s="69"/>
    </row>
    <row r="1087" ht="12.75">
      <c r="D1087" s="69"/>
    </row>
    <row r="1088" ht="12.75">
      <c r="D1088" s="69"/>
    </row>
    <row r="1089" ht="12.75">
      <c r="D1089" s="69"/>
    </row>
    <row r="1090" ht="12.75">
      <c r="D1090" s="69"/>
    </row>
    <row r="1091" ht="12.75">
      <c r="D1091" s="69"/>
    </row>
    <row r="1092" ht="12.75">
      <c r="D1092" s="69"/>
    </row>
    <row r="1093" ht="12.75">
      <c r="D1093" s="69"/>
    </row>
    <row r="1094" ht="12.75">
      <c r="D1094" s="69"/>
    </row>
    <row r="1095" ht="12.75">
      <c r="D1095" s="69"/>
    </row>
    <row r="1096" ht="12.75">
      <c r="D1096" s="69"/>
    </row>
    <row r="1097" ht="12.75">
      <c r="D1097" s="69"/>
    </row>
    <row r="1098" ht="12.75">
      <c r="D1098" s="69"/>
    </row>
    <row r="1099" ht="12.75">
      <c r="D1099" s="69"/>
    </row>
    <row r="1100" ht="12.75">
      <c r="D1100" s="69"/>
    </row>
    <row r="1101" ht="12.75">
      <c r="D1101" s="69"/>
    </row>
    <row r="1102" ht="12.75">
      <c r="D1102" s="69"/>
    </row>
    <row r="1103" ht="12.75">
      <c r="D1103" s="69"/>
    </row>
    <row r="1104" ht="12.75">
      <c r="D1104" s="69"/>
    </row>
    <row r="1105" ht="12.75">
      <c r="D1105" s="69"/>
    </row>
    <row r="1106" ht="12.75">
      <c r="D1106" s="69"/>
    </row>
    <row r="1107" ht="12.75">
      <c r="D1107" s="69"/>
    </row>
    <row r="1108" ht="12.75">
      <c r="D1108" s="69"/>
    </row>
    <row r="1109" ht="12.75">
      <c r="D1109" s="69"/>
    </row>
    <row r="1110" ht="12.75">
      <c r="D1110" s="69"/>
    </row>
    <row r="1111" ht="12.75">
      <c r="D1111" s="69"/>
    </row>
    <row r="1112" ht="12.75">
      <c r="D1112" s="69"/>
    </row>
    <row r="1113" ht="12.75">
      <c r="D1113" s="69"/>
    </row>
    <row r="1114" ht="12.75">
      <c r="D1114" s="69"/>
    </row>
    <row r="1115" ht="12.75">
      <c r="D1115" s="69"/>
    </row>
    <row r="1116" ht="12.75">
      <c r="D1116" s="69"/>
    </row>
    <row r="1117" ht="12.75">
      <c r="D1117" s="69"/>
    </row>
    <row r="1118" ht="12.75">
      <c r="D1118" s="69"/>
    </row>
    <row r="1119" ht="12.75">
      <c r="D1119" s="69"/>
    </row>
    <row r="1120" ht="12.75">
      <c r="D1120" s="69"/>
    </row>
    <row r="1121" ht="12.75">
      <c r="D1121" s="69"/>
    </row>
    <row r="1122" ht="12.75">
      <c r="D1122" s="69"/>
    </row>
    <row r="1123" ht="12.75">
      <c r="D1123" s="69"/>
    </row>
    <row r="1124" ht="12.75">
      <c r="D1124" s="69"/>
    </row>
    <row r="1125" ht="12.75">
      <c r="D1125" s="69"/>
    </row>
    <row r="1126" ht="12.75">
      <c r="D1126" s="69"/>
    </row>
    <row r="1127" ht="12.75">
      <c r="D1127" s="69"/>
    </row>
    <row r="1128" ht="12.75">
      <c r="D1128" s="69"/>
    </row>
    <row r="1129" ht="12.75">
      <c r="D1129" s="69"/>
    </row>
    <row r="1130" ht="12.75">
      <c r="D1130" s="69"/>
    </row>
    <row r="1131" ht="12.75">
      <c r="D1131" s="69"/>
    </row>
    <row r="1132" ht="12.75">
      <c r="D1132" s="69"/>
    </row>
    <row r="1133" ht="12.75">
      <c r="D1133" s="69"/>
    </row>
    <row r="1134" ht="12.75">
      <c r="D1134" s="69"/>
    </row>
    <row r="1135" ht="12.75">
      <c r="D1135" s="69"/>
    </row>
    <row r="1136" ht="12.75">
      <c r="D1136" s="69"/>
    </row>
    <row r="1137" ht="12.75">
      <c r="D1137" s="69"/>
    </row>
    <row r="1138" ht="12.75">
      <c r="D1138" s="69"/>
    </row>
    <row r="1139" ht="12.75">
      <c r="D1139" s="69"/>
    </row>
    <row r="1140" ht="12.75">
      <c r="D1140" s="69"/>
    </row>
    <row r="1141" ht="12.75">
      <c r="D1141" s="69"/>
    </row>
    <row r="1142" ht="12.75">
      <c r="D1142" s="69"/>
    </row>
    <row r="1143" ht="12.75">
      <c r="D1143" s="69"/>
    </row>
    <row r="1144" ht="12.75">
      <c r="D1144" s="69"/>
    </row>
    <row r="1145" ht="12.75">
      <c r="D1145" s="69"/>
    </row>
    <row r="1146" ht="12.75">
      <c r="D1146" s="69"/>
    </row>
    <row r="1147" ht="12.75">
      <c r="D1147" s="69"/>
    </row>
    <row r="1148" ht="12.75">
      <c r="D1148" s="69"/>
    </row>
    <row r="1149" ht="12.75">
      <c r="D1149" s="69"/>
    </row>
    <row r="1150" ht="12.75">
      <c r="D1150" s="69"/>
    </row>
    <row r="1151" ht="12.75">
      <c r="D1151" s="69"/>
    </row>
    <row r="1152" ht="12.75">
      <c r="D1152" s="69"/>
    </row>
    <row r="1153" ht="12.75">
      <c r="D1153" s="69"/>
    </row>
    <row r="1154" ht="12.75">
      <c r="D1154" s="69"/>
    </row>
    <row r="1155" ht="12.75">
      <c r="D1155" s="69"/>
    </row>
    <row r="1156" ht="12.75">
      <c r="D1156" s="69"/>
    </row>
    <row r="1157" ht="12.75">
      <c r="D1157" s="69"/>
    </row>
    <row r="1158" ht="12.75">
      <c r="D1158" s="69"/>
    </row>
    <row r="1159" ht="12.75">
      <c r="D1159" s="69"/>
    </row>
    <row r="1160" ht="12.75">
      <c r="D1160" s="69"/>
    </row>
    <row r="1161" ht="12.75">
      <c r="D1161" s="69"/>
    </row>
    <row r="1162" ht="12.75">
      <c r="D1162" s="69"/>
    </row>
    <row r="1163" ht="12.75">
      <c r="D1163" s="69"/>
    </row>
    <row r="1164" ht="12.75">
      <c r="D1164" s="69"/>
    </row>
    <row r="1165" ht="12.75">
      <c r="D1165" s="69"/>
    </row>
    <row r="1166" ht="12.75">
      <c r="D1166" s="69"/>
    </row>
    <row r="1167" ht="12.75">
      <c r="D1167" s="69"/>
    </row>
    <row r="1168" ht="12.75">
      <c r="D1168" s="69"/>
    </row>
    <row r="1169" ht="12.75">
      <c r="D1169" s="69"/>
    </row>
    <row r="1170" ht="12.75">
      <c r="D1170" s="69"/>
    </row>
    <row r="1171" ht="12.75">
      <c r="D1171" s="69"/>
    </row>
    <row r="1172" ht="12.75">
      <c r="D1172" s="69"/>
    </row>
    <row r="1173" ht="12.75">
      <c r="D1173" s="69"/>
    </row>
    <row r="1174" ht="12.75">
      <c r="D1174" s="69"/>
    </row>
    <row r="1175" ht="12.75">
      <c r="D1175" s="69"/>
    </row>
    <row r="1176" ht="12.75">
      <c r="D1176" s="69"/>
    </row>
    <row r="1177" ht="12.75">
      <c r="D1177" s="69"/>
    </row>
    <row r="1178" ht="12.75">
      <c r="D1178" s="69"/>
    </row>
    <row r="1179" ht="12.75">
      <c r="D1179" s="69"/>
    </row>
    <row r="1180" ht="12.75">
      <c r="D1180" s="69"/>
    </row>
    <row r="1181" ht="12.75">
      <c r="D1181" s="69"/>
    </row>
    <row r="1182" ht="12.75">
      <c r="D1182" s="69"/>
    </row>
    <row r="1183" ht="12.75">
      <c r="D1183" s="69"/>
    </row>
    <row r="1184" ht="12.75">
      <c r="D1184" s="69"/>
    </row>
    <row r="1185" ht="12.75">
      <c r="D1185" s="69"/>
    </row>
    <row r="1186" ht="12.75">
      <c r="D1186" s="69"/>
    </row>
    <row r="1187" ht="12.75">
      <c r="D1187" s="69"/>
    </row>
    <row r="1188" ht="12.75">
      <c r="D1188" s="69"/>
    </row>
    <row r="1189" ht="12.75">
      <c r="D1189" s="69"/>
    </row>
    <row r="1190" ht="12.75">
      <c r="D1190" s="69"/>
    </row>
    <row r="1191" ht="12.75">
      <c r="D1191" s="69"/>
    </row>
    <row r="1192" ht="12.75">
      <c r="D1192" s="69"/>
    </row>
    <row r="1193" ht="12.75">
      <c r="D1193" s="69"/>
    </row>
    <row r="1194" ht="12.75">
      <c r="D1194" s="69"/>
    </row>
    <row r="1195" ht="12.75">
      <c r="D1195" s="69"/>
    </row>
    <row r="1196" ht="12.75">
      <c r="D1196" s="69"/>
    </row>
    <row r="1197" ht="12.75">
      <c r="D1197" s="69"/>
    </row>
    <row r="1198" ht="12.75">
      <c r="D1198" s="69"/>
    </row>
    <row r="1199" ht="12.75">
      <c r="D1199" s="69"/>
    </row>
    <row r="1200" ht="12.75">
      <c r="D1200" s="69"/>
    </row>
    <row r="1201" ht="12.75">
      <c r="D1201" s="69"/>
    </row>
    <row r="1202" ht="12.75">
      <c r="D1202" s="69"/>
    </row>
    <row r="1203" ht="12.75">
      <c r="D1203" s="69"/>
    </row>
    <row r="1204" ht="12.75">
      <c r="D1204" s="69"/>
    </row>
    <row r="1205" ht="12.75">
      <c r="D1205" s="69"/>
    </row>
    <row r="1206" ht="12.75">
      <c r="D1206" s="69"/>
    </row>
    <row r="1207" ht="12.75">
      <c r="D1207" s="69"/>
    </row>
    <row r="1208" ht="12.75">
      <c r="D1208" s="69"/>
    </row>
    <row r="1209" ht="12.75">
      <c r="D1209" s="69"/>
    </row>
    <row r="1210" ht="12.75">
      <c r="D1210" s="69"/>
    </row>
    <row r="1211" ht="12.75">
      <c r="D1211" s="69"/>
    </row>
    <row r="1212" ht="12.75">
      <c r="D1212" s="69"/>
    </row>
    <row r="1213" ht="12.75">
      <c r="D1213" s="69"/>
    </row>
    <row r="1214" ht="12.75">
      <c r="D1214" s="69"/>
    </row>
    <row r="1215" ht="12.75">
      <c r="D1215" s="69"/>
    </row>
    <row r="1216" ht="12.75">
      <c r="D1216" s="69"/>
    </row>
    <row r="1217" ht="12.75">
      <c r="D1217" s="69"/>
    </row>
    <row r="1218" ht="12.75">
      <c r="D1218" s="69"/>
    </row>
    <row r="1219" ht="12.75">
      <c r="D1219" s="69"/>
    </row>
    <row r="1220" ht="12.75">
      <c r="D1220" s="69"/>
    </row>
    <row r="1221" ht="12.75">
      <c r="D1221" s="69"/>
    </row>
    <row r="1222" ht="12.75">
      <c r="D1222" s="69"/>
    </row>
    <row r="1223" ht="12.75">
      <c r="D1223" s="69"/>
    </row>
    <row r="1224" ht="12.75">
      <c r="D1224" s="69"/>
    </row>
    <row r="1225" ht="12.75">
      <c r="D1225" s="69"/>
    </row>
    <row r="1226" ht="12.75">
      <c r="D1226" s="69"/>
    </row>
    <row r="1227" ht="12.75">
      <c r="D1227" s="69"/>
    </row>
    <row r="1228" ht="12.75">
      <c r="D1228" s="69"/>
    </row>
    <row r="1229" ht="12.75">
      <c r="D1229" s="69"/>
    </row>
    <row r="1230" ht="12.75">
      <c r="D1230" s="69"/>
    </row>
    <row r="1231" ht="12.75">
      <c r="D1231" s="69"/>
    </row>
    <row r="1232" ht="12.75">
      <c r="D1232" s="69"/>
    </row>
    <row r="1233" ht="12.75">
      <c r="D1233" s="69"/>
    </row>
    <row r="1234" ht="12.75">
      <c r="D1234" s="69"/>
    </row>
    <row r="1235" ht="12.75">
      <c r="D1235" s="69"/>
    </row>
    <row r="1236" ht="12.75">
      <c r="D1236" s="69"/>
    </row>
    <row r="1237" ht="12.75">
      <c r="D1237" s="69"/>
    </row>
    <row r="1238" ht="12.75">
      <c r="D1238" s="69"/>
    </row>
    <row r="1239" ht="12.75">
      <c r="D1239" s="69"/>
    </row>
    <row r="1240" ht="12.75">
      <c r="D1240" s="69"/>
    </row>
    <row r="1241" ht="12.75">
      <c r="D1241" s="69"/>
    </row>
    <row r="1242" ht="12.75">
      <c r="D1242" s="69"/>
    </row>
    <row r="1243" ht="12.75">
      <c r="D1243" s="69"/>
    </row>
    <row r="1244" ht="12.75">
      <c r="D1244" s="69"/>
    </row>
    <row r="1245" ht="12.75">
      <c r="D1245" s="69"/>
    </row>
    <row r="1246" ht="12.75">
      <c r="D1246" s="69"/>
    </row>
    <row r="1247" ht="12.75">
      <c r="D1247" s="69"/>
    </row>
    <row r="1248" ht="12.75">
      <c r="D1248" s="69"/>
    </row>
    <row r="1249" ht="12.75">
      <c r="D1249" s="69"/>
    </row>
    <row r="1250" ht="12.75">
      <c r="D1250" s="69"/>
    </row>
    <row r="1251" ht="12.75">
      <c r="D1251" s="69"/>
    </row>
    <row r="1252" ht="12.75">
      <c r="D1252" s="69"/>
    </row>
    <row r="1253" ht="12.75">
      <c r="D1253" s="69"/>
    </row>
    <row r="1254" ht="12.75">
      <c r="D1254" s="69"/>
    </row>
    <row r="1255" ht="12.75">
      <c r="D1255" s="69"/>
    </row>
    <row r="1256" ht="12.75">
      <c r="D1256" s="69"/>
    </row>
    <row r="1257" ht="12.75">
      <c r="D1257" s="69"/>
    </row>
    <row r="1258" ht="12.75">
      <c r="D1258" s="69"/>
    </row>
    <row r="1259" ht="12.75">
      <c r="D1259" s="69"/>
    </row>
    <row r="1260" ht="12.75">
      <c r="D1260" s="69"/>
    </row>
    <row r="1261" ht="12.75">
      <c r="D1261" s="69"/>
    </row>
    <row r="1262" ht="12.75">
      <c r="D1262" s="69"/>
    </row>
    <row r="1263" ht="12.75">
      <c r="D1263" s="69"/>
    </row>
    <row r="1264" ht="12.75">
      <c r="D1264" s="69"/>
    </row>
    <row r="1265" ht="12.75">
      <c r="D1265" s="69"/>
    </row>
    <row r="1266" ht="12.75">
      <c r="D1266" s="69"/>
    </row>
    <row r="1267" ht="12.75">
      <c r="D1267" s="69"/>
    </row>
    <row r="1268" ht="12.75">
      <c r="D1268" s="69"/>
    </row>
    <row r="1269" ht="12.75">
      <c r="D1269" s="69"/>
    </row>
    <row r="1270" ht="12.75">
      <c r="D1270" s="69"/>
    </row>
    <row r="1271" ht="12.75">
      <c r="D1271" s="69"/>
    </row>
    <row r="1272" ht="12.75">
      <c r="D1272" s="69"/>
    </row>
    <row r="1273" ht="12.75">
      <c r="D1273" s="69"/>
    </row>
    <row r="1274" ht="12.75">
      <c r="D1274" s="69"/>
    </row>
    <row r="1275" ht="12.75">
      <c r="D1275" s="69"/>
    </row>
    <row r="1276" ht="12.75">
      <c r="D1276" s="69"/>
    </row>
    <row r="1277" ht="12.75">
      <c r="D1277" s="69"/>
    </row>
    <row r="1278" ht="12.75">
      <c r="D1278" s="69"/>
    </row>
    <row r="1279" ht="12.75">
      <c r="D1279" s="69"/>
    </row>
    <row r="1280" ht="12.75">
      <c r="D1280" s="69"/>
    </row>
    <row r="1281" ht="12.75">
      <c r="D1281" s="69"/>
    </row>
    <row r="1282" ht="12.75">
      <c r="D1282" s="69"/>
    </row>
    <row r="1283" ht="12.75">
      <c r="D1283" s="69"/>
    </row>
    <row r="1284" ht="12.75">
      <c r="D1284" s="69"/>
    </row>
    <row r="1285" ht="12.75">
      <c r="D1285" s="69"/>
    </row>
    <row r="1286" ht="12.75">
      <c r="D1286" s="69"/>
    </row>
    <row r="1287" ht="12.75">
      <c r="D1287" s="69"/>
    </row>
    <row r="1288" ht="12.75">
      <c r="D1288" s="69"/>
    </row>
    <row r="1289" ht="12.75">
      <c r="D1289" s="69"/>
    </row>
    <row r="1290" ht="12.75">
      <c r="D1290" s="69"/>
    </row>
    <row r="1291" ht="12.75">
      <c r="D1291" s="69"/>
    </row>
    <row r="1292" ht="12.75">
      <c r="D1292" s="69"/>
    </row>
    <row r="1293" ht="12.75">
      <c r="D1293" s="69"/>
    </row>
    <row r="1294" ht="12.75">
      <c r="D1294" s="69"/>
    </row>
    <row r="1295" ht="12.75">
      <c r="D1295" s="69"/>
    </row>
    <row r="1296" ht="12.75">
      <c r="D1296" s="69"/>
    </row>
    <row r="1297" ht="12.75">
      <c r="D1297" s="69"/>
    </row>
    <row r="1298" ht="12.75">
      <c r="D1298" s="69"/>
    </row>
    <row r="1299" ht="12.75">
      <c r="D1299" s="69"/>
    </row>
    <row r="1300" ht="12.75">
      <c r="D1300" s="69"/>
    </row>
    <row r="1301" ht="12.75">
      <c r="D1301" s="69"/>
    </row>
    <row r="1302" ht="12.75">
      <c r="D1302" s="69"/>
    </row>
    <row r="1303" ht="12.75">
      <c r="D1303" s="69"/>
    </row>
    <row r="1304" ht="12.75">
      <c r="D1304" s="69"/>
    </row>
    <row r="1305" ht="12.75">
      <c r="D1305" s="69"/>
    </row>
    <row r="1306" ht="12.75">
      <c r="D1306" s="69"/>
    </row>
    <row r="1307" ht="12.75">
      <c r="D1307" s="69"/>
    </row>
    <row r="1308" ht="12.75">
      <c r="D1308" s="69"/>
    </row>
    <row r="1309" ht="12.75">
      <c r="D1309" s="69"/>
    </row>
    <row r="1310" ht="12.75">
      <c r="D1310" s="69"/>
    </row>
    <row r="1311" ht="12.75">
      <c r="D1311" s="69"/>
    </row>
    <row r="1312" ht="12.75">
      <c r="D1312" s="69"/>
    </row>
    <row r="1313" ht="12.75">
      <c r="D1313" s="69"/>
    </row>
    <row r="1314" ht="12.75">
      <c r="D1314" s="69"/>
    </row>
    <row r="1315" ht="12.75">
      <c r="D1315" s="69"/>
    </row>
    <row r="1316" ht="12.75">
      <c r="D1316" s="69"/>
    </row>
    <row r="1317" ht="12.75">
      <c r="D1317" s="69"/>
    </row>
    <row r="1318" ht="12.75">
      <c r="D1318" s="69"/>
    </row>
    <row r="1319" ht="12.75">
      <c r="D1319" s="69"/>
    </row>
    <row r="1320" ht="12.75">
      <c r="D1320" s="69"/>
    </row>
    <row r="1321" ht="12.75">
      <c r="D1321" s="69"/>
    </row>
    <row r="1322" ht="12.75">
      <c r="D1322" s="69"/>
    </row>
    <row r="1323" ht="12.75">
      <c r="D1323" s="69"/>
    </row>
    <row r="1324" ht="12.75">
      <c r="D1324" s="69"/>
    </row>
    <row r="1325" ht="12.75">
      <c r="D1325" s="69"/>
    </row>
    <row r="1326" ht="12.75">
      <c r="D1326" s="69"/>
    </row>
    <row r="1327" ht="12.75">
      <c r="D1327" s="69"/>
    </row>
    <row r="1328" ht="12.75">
      <c r="D1328" s="69"/>
    </row>
    <row r="1329" ht="12.75">
      <c r="D1329" s="69"/>
    </row>
    <row r="1330" ht="12.75">
      <c r="D1330" s="69"/>
    </row>
    <row r="1331" ht="12.75">
      <c r="D1331" s="69"/>
    </row>
    <row r="1332" ht="12.75">
      <c r="D1332" s="69"/>
    </row>
    <row r="1333" ht="12.75">
      <c r="D1333" s="69"/>
    </row>
    <row r="1334" ht="12.75">
      <c r="D1334" s="69"/>
    </row>
    <row r="1335" ht="12.75">
      <c r="D1335" s="69"/>
    </row>
    <row r="1336" ht="12.75">
      <c r="D1336" s="69"/>
    </row>
    <row r="1337" ht="12.75">
      <c r="D1337" s="69"/>
    </row>
    <row r="1338" ht="12.75">
      <c r="D1338" s="69"/>
    </row>
    <row r="1339" ht="12.75">
      <c r="D1339" s="69"/>
    </row>
    <row r="1340" ht="12.75">
      <c r="D1340" s="69"/>
    </row>
    <row r="1341" ht="12.75">
      <c r="D1341" s="69"/>
    </row>
    <row r="1342" ht="12.75">
      <c r="D1342" s="69"/>
    </row>
    <row r="1343" ht="12.75">
      <c r="D1343" s="69"/>
    </row>
    <row r="1344" ht="12.75">
      <c r="D1344" s="69"/>
    </row>
    <row r="1345" ht="12.75">
      <c r="D1345" s="69"/>
    </row>
    <row r="1346" ht="12.75">
      <c r="D1346" s="69"/>
    </row>
    <row r="1347" ht="12.75">
      <c r="D1347" s="69"/>
    </row>
    <row r="1348" ht="12.75">
      <c r="D1348" s="69"/>
    </row>
    <row r="1349" ht="12.75">
      <c r="D1349" s="69"/>
    </row>
    <row r="1350" ht="12.75">
      <c r="D1350" s="69"/>
    </row>
    <row r="1351" ht="12.75">
      <c r="D1351" s="69"/>
    </row>
    <row r="1352" ht="12.75">
      <c r="D1352" s="69"/>
    </row>
    <row r="1353" ht="12.75">
      <c r="D1353" s="69"/>
    </row>
    <row r="1354" ht="12.75">
      <c r="D1354" s="69"/>
    </row>
    <row r="1355" ht="12.75">
      <c r="D1355" s="69"/>
    </row>
    <row r="1356" ht="12.75">
      <c r="D1356" s="69"/>
    </row>
    <row r="1357" ht="12.75">
      <c r="D1357" s="69"/>
    </row>
    <row r="1358" ht="12.75">
      <c r="D1358" s="69"/>
    </row>
    <row r="1359" ht="12.75">
      <c r="D1359" s="69"/>
    </row>
    <row r="1360" ht="12.75">
      <c r="D1360" s="69"/>
    </row>
    <row r="1361" ht="12.75">
      <c r="D1361" s="69"/>
    </row>
    <row r="1362" ht="12.75">
      <c r="D1362" s="69"/>
    </row>
    <row r="1363" ht="12.75">
      <c r="D1363" s="69"/>
    </row>
    <row r="1364" ht="12.75">
      <c r="D1364" s="69"/>
    </row>
    <row r="1365" ht="12.75">
      <c r="D1365" s="69"/>
    </row>
    <row r="1366" ht="12.75">
      <c r="D1366" s="69"/>
    </row>
    <row r="1367" ht="12.75">
      <c r="D1367" s="69"/>
    </row>
    <row r="1368" ht="12.75">
      <c r="D1368" s="69"/>
    </row>
    <row r="1369" ht="12.75">
      <c r="D1369" s="69"/>
    </row>
    <row r="1370" ht="12.75">
      <c r="D1370" s="69"/>
    </row>
    <row r="1371" ht="12.75">
      <c r="D1371" s="69"/>
    </row>
    <row r="1372" ht="12.75">
      <c r="D1372" s="69"/>
    </row>
    <row r="1373" ht="12.75">
      <c r="D1373" s="69"/>
    </row>
    <row r="1374" ht="12.75">
      <c r="D1374" s="69"/>
    </row>
    <row r="1375" ht="12.75">
      <c r="D1375" s="69"/>
    </row>
    <row r="1376" ht="12.75">
      <c r="D1376" s="69"/>
    </row>
    <row r="1377" ht="12.75">
      <c r="D1377" s="69"/>
    </row>
    <row r="1378" ht="12.75">
      <c r="D1378" s="69"/>
    </row>
    <row r="1379" ht="12.75">
      <c r="D1379" s="69"/>
    </row>
    <row r="1380" ht="12.75">
      <c r="D1380" s="69"/>
    </row>
    <row r="1381" ht="12.75">
      <c r="D1381" s="69"/>
    </row>
    <row r="1382" ht="12.75">
      <c r="D1382" s="69"/>
    </row>
    <row r="1383" ht="12.75">
      <c r="D1383" s="69"/>
    </row>
    <row r="1384" ht="12.75">
      <c r="D1384" s="69"/>
    </row>
    <row r="1385" ht="12.75">
      <c r="D1385" s="69"/>
    </row>
    <row r="1386" ht="12.75">
      <c r="D1386" s="69"/>
    </row>
    <row r="1387" ht="12.75">
      <c r="D1387" s="69"/>
    </row>
    <row r="1388" ht="12.75">
      <c r="D1388" s="69"/>
    </row>
    <row r="1389" ht="12.75">
      <c r="D1389" s="69"/>
    </row>
    <row r="1390" ht="12.75">
      <c r="D1390" s="69"/>
    </row>
    <row r="1391" ht="12.75">
      <c r="D1391" s="69"/>
    </row>
    <row r="1392" ht="12.75">
      <c r="D1392" s="69"/>
    </row>
    <row r="1393" ht="12.75">
      <c r="D1393" s="69"/>
    </row>
    <row r="1394" ht="12.75">
      <c r="D1394" s="69"/>
    </row>
    <row r="1395" ht="12.75">
      <c r="D1395" s="69"/>
    </row>
    <row r="1396" ht="12.75">
      <c r="D1396" s="69"/>
    </row>
    <row r="1397" ht="12.75">
      <c r="D1397" s="69"/>
    </row>
    <row r="1398" ht="12.75">
      <c r="D1398" s="69"/>
    </row>
    <row r="1399" ht="12.75">
      <c r="D1399" s="69"/>
    </row>
    <row r="1400" ht="12.75">
      <c r="D1400" s="69"/>
    </row>
    <row r="1401" ht="12.75">
      <c r="D1401" s="69"/>
    </row>
    <row r="1402" ht="12.75">
      <c r="D1402" s="69"/>
    </row>
    <row r="1403" ht="12.75">
      <c r="D1403" s="69"/>
    </row>
    <row r="1404" ht="12.75">
      <c r="D1404" s="69"/>
    </row>
    <row r="1405" ht="12.75">
      <c r="D1405" s="69"/>
    </row>
    <row r="1406" ht="12.75">
      <c r="D1406" s="69"/>
    </row>
    <row r="1407" ht="12.75">
      <c r="D1407" s="69"/>
    </row>
    <row r="1408" ht="12.75">
      <c r="D1408" s="69"/>
    </row>
    <row r="1409" ht="12.75">
      <c r="D1409" s="69"/>
    </row>
    <row r="1410" ht="12.75">
      <c r="D1410" s="69"/>
    </row>
    <row r="1411" ht="12.75">
      <c r="D1411" s="69"/>
    </row>
    <row r="1412" ht="12.75">
      <c r="D1412" s="69"/>
    </row>
    <row r="1413" ht="12.75">
      <c r="D1413" s="69"/>
    </row>
    <row r="1414" ht="12.75">
      <c r="D1414" s="69"/>
    </row>
    <row r="1415" ht="12.75">
      <c r="D1415" s="69"/>
    </row>
    <row r="1416" ht="12.75">
      <c r="D1416" s="69"/>
    </row>
    <row r="1417" ht="12.75">
      <c r="D1417" s="69"/>
    </row>
    <row r="1418" ht="12.75">
      <c r="D1418" s="69"/>
    </row>
    <row r="1419" ht="12.75">
      <c r="D1419" s="69"/>
    </row>
    <row r="1420" ht="12.75">
      <c r="D1420" s="69"/>
    </row>
    <row r="1421" ht="12.75">
      <c r="D1421" s="69"/>
    </row>
    <row r="1422" ht="12.75">
      <c r="D1422" s="69"/>
    </row>
    <row r="1423" ht="12.75">
      <c r="D1423" s="69"/>
    </row>
    <row r="1424" ht="12.75">
      <c r="D1424" s="69"/>
    </row>
    <row r="1425" ht="12.75">
      <c r="D1425" s="69"/>
    </row>
    <row r="1426" ht="12.75">
      <c r="D1426" s="69"/>
    </row>
    <row r="1427" ht="12.75">
      <c r="D1427" s="69"/>
    </row>
    <row r="1428" ht="12.75">
      <c r="D1428" s="69"/>
    </row>
    <row r="1429" ht="12.75">
      <c r="D1429" s="69"/>
    </row>
    <row r="1430" ht="12.75">
      <c r="D1430" s="69"/>
    </row>
    <row r="1431" ht="12.75">
      <c r="D1431" s="69"/>
    </row>
    <row r="1432" ht="12.75">
      <c r="D1432" s="69"/>
    </row>
    <row r="1433" ht="12.75">
      <c r="D1433" s="69"/>
    </row>
    <row r="1434" ht="12.75">
      <c r="D1434" s="69"/>
    </row>
    <row r="1435" ht="12.75">
      <c r="D1435" s="69"/>
    </row>
    <row r="1436" ht="12.75">
      <c r="D1436" s="69"/>
    </row>
    <row r="1437" ht="12.75">
      <c r="D1437" s="69"/>
    </row>
    <row r="1438" ht="12.75">
      <c r="D1438" s="69"/>
    </row>
    <row r="1439" ht="12.75">
      <c r="D1439" s="69"/>
    </row>
    <row r="1440" ht="12.75">
      <c r="D1440" s="69"/>
    </row>
    <row r="1441" ht="12.75">
      <c r="D1441" s="69"/>
    </row>
    <row r="1442" ht="12.75">
      <c r="D1442" s="69"/>
    </row>
    <row r="1443" ht="12.75">
      <c r="D1443" s="69"/>
    </row>
    <row r="1444" ht="12.75">
      <c r="D1444" s="69"/>
    </row>
    <row r="1445" ht="12.75">
      <c r="D1445" s="69"/>
    </row>
    <row r="1446" ht="12.75">
      <c r="D1446" s="69"/>
    </row>
    <row r="1447" ht="12.75">
      <c r="D1447" s="69"/>
    </row>
    <row r="1448" ht="12.75">
      <c r="D1448" s="69"/>
    </row>
    <row r="1449" ht="12.75">
      <c r="D1449" s="69"/>
    </row>
    <row r="1450" ht="12.75">
      <c r="D1450" s="69"/>
    </row>
    <row r="1451" ht="12.75">
      <c r="D1451" s="69"/>
    </row>
    <row r="1452" ht="12.75">
      <c r="D1452" s="69"/>
    </row>
    <row r="1453" ht="12.75">
      <c r="D1453" s="69"/>
    </row>
    <row r="1454" ht="12.75">
      <c r="D1454" s="69"/>
    </row>
    <row r="1455" ht="12.75">
      <c r="D1455" s="69"/>
    </row>
    <row r="1456" ht="12.75">
      <c r="D1456" s="69"/>
    </row>
    <row r="1457" ht="12.75">
      <c r="D1457" s="69"/>
    </row>
    <row r="1458" ht="12.75">
      <c r="D1458" s="69"/>
    </row>
    <row r="1459" ht="12.75">
      <c r="D1459" s="69"/>
    </row>
    <row r="1460" ht="12.75">
      <c r="D1460" s="69"/>
    </row>
    <row r="1461" ht="12.75">
      <c r="D1461" s="69"/>
    </row>
    <row r="1462" ht="12.75">
      <c r="D1462" s="69"/>
    </row>
    <row r="1463" ht="12.75">
      <c r="D1463" s="69"/>
    </row>
    <row r="1464" ht="12.75">
      <c r="D1464" s="69"/>
    </row>
    <row r="1465" ht="12.75">
      <c r="D1465" s="69"/>
    </row>
    <row r="1466" ht="12.75">
      <c r="D1466" s="69"/>
    </row>
    <row r="1467" ht="12.75">
      <c r="D1467" s="69"/>
    </row>
    <row r="1468" ht="12.75">
      <c r="D1468" s="69"/>
    </row>
    <row r="1469" ht="12.75">
      <c r="D1469" s="69"/>
    </row>
    <row r="1470" ht="12.75">
      <c r="D1470" s="69"/>
    </row>
    <row r="1471" ht="12.75">
      <c r="D1471" s="69"/>
    </row>
    <row r="1472" ht="12.75">
      <c r="D1472" s="69"/>
    </row>
    <row r="1473" ht="12.75">
      <c r="D1473" s="69"/>
    </row>
    <row r="1474" ht="12.75">
      <c r="D1474" s="69"/>
    </row>
    <row r="1475" ht="12.75">
      <c r="D1475" s="69"/>
    </row>
    <row r="1476" ht="12.75">
      <c r="D1476" s="69"/>
    </row>
    <row r="1477" ht="12.75">
      <c r="D1477" s="69"/>
    </row>
    <row r="1478" ht="12.75">
      <c r="D1478" s="69"/>
    </row>
    <row r="1479" ht="12.75">
      <c r="D1479" s="69"/>
    </row>
    <row r="1480" ht="12.75">
      <c r="D1480" s="69"/>
    </row>
    <row r="1481" ht="12.75">
      <c r="D1481" s="69"/>
    </row>
    <row r="1482" ht="12.75">
      <c r="D1482" s="69"/>
    </row>
    <row r="1483" ht="12.75">
      <c r="D1483" s="69"/>
    </row>
    <row r="1484" ht="12.75">
      <c r="D1484" s="69"/>
    </row>
    <row r="1485" ht="12.75">
      <c r="D1485" s="69"/>
    </row>
    <row r="1486" ht="12.75">
      <c r="D1486" s="69"/>
    </row>
    <row r="1487" ht="12.75">
      <c r="D1487" s="69"/>
    </row>
    <row r="1488" ht="12.75">
      <c r="D1488" s="69"/>
    </row>
    <row r="1489" ht="12.75">
      <c r="D1489" s="69"/>
    </row>
    <row r="1490" ht="12.75">
      <c r="D1490" s="69"/>
    </row>
    <row r="1491" ht="12.75">
      <c r="D1491" s="69"/>
    </row>
    <row r="1492" ht="12.75">
      <c r="D1492" s="69"/>
    </row>
    <row r="1493" ht="12.75">
      <c r="D1493" s="69"/>
    </row>
    <row r="1494" ht="12.75">
      <c r="D1494" s="69"/>
    </row>
    <row r="1495" ht="12.75">
      <c r="D1495" s="69"/>
    </row>
    <row r="1496" ht="12.75">
      <c r="D1496" s="69"/>
    </row>
    <row r="1497" ht="12.75">
      <c r="D1497" s="69"/>
    </row>
    <row r="1498" ht="12.75">
      <c r="D1498" s="69"/>
    </row>
    <row r="1499" ht="12.75">
      <c r="D1499" s="69"/>
    </row>
    <row r="1500" ht="12.75">
      <c r="D1500" s="69"/>
    </row>
    <row r="1501" ht="12.75">
      <c r="D1501" s="69"/>
    </row>
    <row r="1502" ht="12.75">
      <c r="D1502" s="69"/>
    </row>
    <row r="1503" ht="12.75">
      <c r="D1503" s="69"/>
    </row>
    <row r="1504" ht="12.75">
      <c r="D1504" s="69"/>
    </row>
    <row r="1505" ht="12.75">
      <c r="D1505" s="69"/>
    </row>
    <row r="1506" ht="12.75">
      <c r="D1506" s="69"/>
    </row>
    <row r="1507" ht="12.75">
      <c r="D1507" s="69"/>
    </row>
    <row r="1508" ht="12.75">
      <c r="D1508" s="69"/>
    </row>
    <row r="1509" ht="12.75">
      <c r="D1509" s="69"/>
    </row>
    <row r="1510" ht="12.75">
      <c r="D1510" s="69"/>
    </row>
    <row r="1511" ht="12.75">
      <c r="D1511" s="69"/>
    </row>
    <row r="1512" ht="12.75">
      <c r="D1512" s="69"/>
    </row>
    <row r="1513" ht="12.75">
      <c r="D1513" s="69"/>
    </row>
    <row r="1514" ht="12.75">
      <c r="D1514" s="69"/>
    </row>
    <row r="1515" ht="12.75">
      <c r="D1515" s="69"/>
    </row>
    <row r="1516" ht="12.75">
      <c r="D1516" s="69"/>
    </row>
    <row r="1517" ht="12.75">
      <c r="D1517" s="69"/>
    </row>
    <row r="1518" ht="12.75">
      <c r="D1518" s="69"/>
    </row>
    <row r="1519" ht="12.75">
      <c r="D1519" s="69"/>
    </row>
    <row r="1520" ht="12.75">
      <c r="D1520" s="69"/>
    </row>
    <row r="1521" ht="12.75">
      <c r="D1521" s="69"/>
    </row>
    <row r="1522" ht="12.75">
      <c r="D1522" s="69"/>
    </row>
    <row r="1523" ht="12.75">
      <c r="D1523" s="69"/>
    </row>
    <row r="1524" ht="12.75">
      <c r="D1524" s="69"/>
    </row>
    <row r="1525" ht="12.75">
      <c r="D1525" s="69"/>
    </row>
    <row r="1526" ht="12.75">
      <c r="D1526" s="69"/>
    </row>
    <row r="1527" ht="12.75">
      <c r="D1527" s="69"/>
    </row>
    <row r="1528" ht="12.75">
      <c r="D1528" s="69"/>
    </row>
    <row r="1529" ht="12.75">
      <c r="D1529" s="69"/>
    </row>
    <row r="1530" ht="12.75">
      <c r="D1530" s="69"/>
    </row>
    <row r="1531" ht="12.75">
      <c r="D1531" s="69"/>
    </row>
    <row r="1532" ht="12.75">
      <c r="D1532" s="69"/>
    </row>
    <row r="1533" ht="12.75">
      <c r="D1533" s="69"/>
    </row>
    <row r="1534" ht="12.75">
      <c r="D1534" s="69"/>
    </row>
    <row r="1535" ht="12.75">
      <c r="D1535" s="69"/>
    </row>
    <row r="1536" ht="12.75">
      <c r="D1536" s="69"/>
    </row>
    <row r="1537" ht="12.75">
      <c r="D1537" s="69"/>
    </row>
    <row r="1538" ht="12.75">
      <c r="D1538" s="69"/>
    </row>
    <row r="1539" ht="12.75">
      <c r="D1539" s="69"/>
    </row>
    <row r="1540" ht="12.75">
      <c r="D1540" s="69"/>
    </row>
    <row r="1541" ht="12.75">
      <c r="D1541" s="69"/>
    </row>
    <row r="1542" ht="12.75">
      <c r="D1542" s="69"/>
    </row>
    <row r="1543" ht="12.75">
      <c r="D1543" s="69"/>
    </row>
    <row r="1544" ht="12.75">
      <c r="D1544" s="69"/>
    </row>
    <row r="1545" ht="12.75">
      <c r="D1545" s="69"/>
    </row>
    <row r="1546" ht="12.75">
      <c r="D1546" s="69"/>
    </row>
    <row r="1547" ht="12.75">
      <c r="D1547" s="69"/>
    </row>
    <row r="1548" ht="12.75">
      <c r="D1548" s="69"/>
    </row>
    <row r="1549" ht="12.75">
      <c r="D1549" s="69"/>
    </row>
    <row r="1550" ht="12.75">
      <c r="D1550" s="69"/>
    </row>
    <row r="1551" ht="12.75">
      <c r="D1551" s="69"/>
    </row>
    <row r="1552" ht="12.75">
      <c r="D1552" s="69"/>
    </row>
    <row r="1553" ht="12.75">
      <c r="D1553" s="69"/>
    </row>
    <row r="1554" ht="12.75">
      <c r="D1554" s="69"/>
    </row>
    <row r="1555" ht="12.75">
      <c r="D1555" s="69"/>
    </row>
    <row r="1556" ht="12.75">
      <c r="D1556" s="69"/>
    </row>
    <row r="1557" ht="12.75">
      <c r="D1557" s="69"/>
    </row>
    <row r="1558" ht="12.75">
      <c r="D1558" s="69"/>
    </row>
    <row r="1559" ht="12.75">
      <c r="D1559" s="69"/>
    </row>
    <row r="1560" ht="12.75">
      <c r="D1560" s="69"/>
    </row>
    <row r="1561" ht="12.75">
      <c r="D1561" s="69"/>
    </row>
    <row r="1562" ht="12.75">
      <c r="D1562" s="69"/>
    </row>
    <row r="1563" ht="12.75">
      <c r="D1563" s="69"/>
    </row>
    <row r="1564" ht="12.75">
      <c r="D1564" s="69"/>
    </row>
    <row r="1565" ht="12.75">
      <c r="D1565" s="69"/>
    </row>
    <row r="1566" ht="12.75">
      <c r="D1566" s="69"/>
    </row>
    <row r="1567" ht="12.75">
      <c r="D1567" s="69"/>
    </row>
    <row r="1568" ht="12.75">
      <c r="D1568" s="69"/>
    </row>
    <row r="1569" ht="12.75">
      <c r="D1569" s="69"/>
    </row>
    <row r="1570" ht="12.75">
      <c r="D1570" s="69"/>
    </row>
    <row r="1571" ht="12.75">
      <c r="D1571" s="69"/>
    </row>
    <row r="1572" ht="12.75">
      <c r="D1572" s="69"/>
    </row>
    <row r="1573" ht="12.75">
      <c r="D1573" s="69"/>
    </row>
    <row r="1574" ht="12.75">
      <c r="D1574" s="69"/>
    </row>
    <row r="1575" ht="12.75">
      <c r="D1575" s="69"/>
    </row>
    <row r="1576" ht="12.75">
      <c r="D1576" s="69"/>
    </row>
    <row r="1577" ht="12.75">
      <c r="D1577" s="69"/>
    </row>
    <row r="1578" ht="12.75">
      <c r="D1578" s="69"/>
    </row>
    <row r="1579" ht="12.75">
      <c r="D1579" s="69"/>
    </row>
    <row r="1580" ht="12.75">
      <c r="D1580" s="69"/>
    </row>
    <row r="1581" ht="12.75">
      <c r="D1581" s="69"/>
    </row>
    <row r="1582" ht="12.75">
      <c r="D1582" s="69"/>
    </row>
    <row r="1583" ht="12.75">
      <c r="D1583" s="69"/>
    </row>
    <row r="1584" ht="12.75">
      <c r="D1584" s="69"/>
    </row>
    <row r="1585" ht="12.75">
      <c r="D1585" s="69"/>
    </row>
    <row r="1586" ht="12.75">
      <c r="D1586" s="69"/>
    </row>
    <row r="1587" ht="12.75">
      <c r="D1587" s="69"/>
    </row>
    <row r="1588" ht="12.75">
      <c r="D1588" s="69"/>
    </row>
    <row r="1589" ht="12.75">
      <c r="D1589" s="69"/>
    </row>
    <row r="1590" ht="12.75">
      <c r="D1590" s="69"/>
    </row>
    <row r="1591" ht="12.75">
      <c r="D1591" s="69"/>
    </row>
    <row r="1592" ht="12.75">
      <c r="D1592" s="69"/>
    </row>
    <row r="1593" ht="12.75">
      <c r="D1593" s="69"/>
    </row>
    <row r="1594" ht="12.75">
      <c r="D1594" s="69"/>
    </row>
    <row r="1595" ht="12.75">
      <c r="D1595" s="69"/>
    </row>
    <row r="1596" ht="12.75">
      <c r="D1596" s="69"/>
    </row>
    <row r="1597" ht="12.75">
      <c r="D1597" s="69"/>
    </row>
    <row r="1598" ht="12.75">
      <c r="D1598" s="69"/>
    </row>
    <row r="1599" ht="12.75">
      <c r="D1599" s="69"/>
    </row>
    <row r="1600" ht="12.75">
      <c r="D1600" s="69"/>
    </row>
    <row r="1601" ht="12.75">
      <c r="D1601" s="69"/>
    </row>
    <row r="1602" ht="12.75">
      <c r="D1602" s="69"/>
    </row>
    <row r="1603" ht="12.75">
      <c r="D1603" s="69"/>
    </row>
    <row r="1604" ht="12.75">
      <c r="D1604" s="69"/>
    </row>
    <row r="1605" ht="12.75">
      <c r="D1605" s="69"/>
    </row>
    <row r="1606" ht="12.75">
      <c r="D1606" s="69"/>
    </row>
    <row r="1607" ht="12.75">
      <c r="D1607" s="69"/>
    </row>
    <row r="1608" ht="12.75">
      <c r="D1608" s="69"/>
    </row>
    <row r="1609" ht="12.75">
      <c r="D1609" s="69"/>
    </row>
    <row r="1610" ht="12.75">
      <c r="D1610" s="69"/>
    </row>
    <row r="1611" ht="12.75">
      <c r="D1611" s="69"/>
    </row>
    <row r="1612" ht="12.75">
      <c r="D1612" s="69"/>
    </row>
    <row r="1613" ht="12.75">
      <c r="D1613" s="69"/>
    </row>
    <row r="1614" ht="12.75">
      <c r="D1614" s="69"/>
    </row>
    <row r="1615" ht="12.75">
      <c r="D1615" s="69"/>
    </row>
    <row r="1616" ht="12.75">
      <c r="D1616" s="69"/>
    </row>
    <row r="1617" ht="12.75">
      <c r="D1617" s="69"/>
    </row>
    <row r="1618" ht="12.75">
      <c r="D1618" s="69"/>
    </row>
    <row r="1619" ht="12.75">
      <c r="D1619" s="69"/>
    </row>
    <row r="1620" ht="12.75">
      <c r="D1620" s="69"/>
    </row>
    <row r="1621" ht="12.75">
      <c r="D1621" s="69"/>
    </row>
    <row r="1622" ht="12.75">
      <c r="D1622" s="69"/>
    </row>
    <row r="1623" ht="12.75">
      <c r="D1623" s="69"/>
    </row>
    <row r="1624" ht="12.75">
      <c r="D1624" s="69"/>
    </row>
    <row r="1625" ht="12.75">
      <c r="D1625" s="69"/>
    </row>
    <row r="1626" ht="12.75">
      <c r="D1626" s="69"/>
    </row>
    <row r="1627" ht="12.75">
      <c r="D1627" s="69"/>
    </row>
    <row r="1628" ht="12.75">
      <c r="D1628" s="69"/>
    </row>
    <row r="1629" ht="12.75">
      <c r="D1629" s="69"/>
    </row>
    <row r="1630" ht="12.75">
      <c r="D1630" s="69"/>
    </row>
    <row r="1631" ht="12.75">
      <c r="D1631" s="69"/>
    </row>
    <row r="1632" ht="12.75">
      <c r="D1632" s="69"/>
    </row>
    <row r="1633" ht="12.75">
      <c r="D1633" s="69"/>
    </row>
    <row r="1634" ht="12.75">
      <c r="D1634" s="69"/>
    </row>
    <row r="1635" ht="12.75">
      <c r="D1635" s="69"/>
    </row>
    <row r="1636" ht="12.75">
      <c r="D1636" s="69"/>
    </row>
    <row r="1637" ht="12.75">
      <c r="D1637" s="69"/>
    </row>
    <row r="1638" ht="12.75">
      <c r="D1638" s="69"/>
    </row>
    <row r="1639" ht="12.75">
      <c r="D1639" s="69"/>
    </row>
    <row r="1640" ht="12.75">
      <c r="D1640" s="69"/>
    </row>
    <row r="1641" ht="12.75">
      <c r="D1641" s="69"/>
    </row>
    <row r="1642" ht="12.75">
      <c r="D1642" s="69"/>
    </row>
    <row r="1643" ht="12.75">
      <c r="D1643" s="69"/>
    </row>
    <row r="1644" ht="12.75">
      <c r="D1644" s="69"/>
    </row>
    <row r="1645" ht="12.75">
      <c r="D1645" s="69"/>
    </row>
    <row r="1646" ht="12.75">
      <c r="D1646" s="69"/>
    </row>
    <row r="1647" ht="12.75">
      <c r="D1647" s="69"/>
    </row>
    <row r="1648" ht="12.75">
      <c r="D1648" s="69"/>
    </row>
    <row r="1649" ht="12.75">
      <c r="D1649" s="69"/>
    </row>
    <row r="1650" ht="12.75">
      <c r="D1650" s="69"/>
    </row>
    <row r="1651" ht="12.75">
      <c r="D1651" s="69"/>
    </row>
    <row r="1652" ht="12.75">
      <c r="D1652" s="69"/>
    </row>
    <row r="1653" ht="12.75">
      <c r="D1653" s="69"/>
    </row>
    <row r="1654" ht="12.75">
      <c r="D1654" s="69"/>
    </row>
    <row r="1655" ht="12.75">
      <c r="D1655" s="69"/>
    </row>
    <row r="1656" ht="12.75">
      <c r="D1656" s="69"/>
    </row>
    <row r="1657" ht="12.75">
      <c r="D1657" s="69"/>
    </row>
    <row r="1658" ht="12.75">
      <c r="D1658" s="69"/>
    </row>
    <row r="1659" ht="12.75">
      <c r="D1659" s="69"/>
    </row>
    <row r="1660" ht="12.75">
      <c r="D1660" s="69"/>
    </row>
    <row r="1661" ht="12.75">
      <c r="D1661" s="69"/>
    </row>
    <row r="1662" ht="12.75">
      <c r="D1662" s="69"/>
    </row>
    <row r="1663" ht="12.75">
      <c r="D1663" s="69"/>
    </row>
    <row r="1664" ht="12.75">
      <c r="D1664" s="69"/>
    </row>
    <row r="1665" ht="12.75">
      <c r="D1665" s="69"/>
    </row>
    <row r="1666" ht="12.75">
      <c r="D1666" s="69"/>
    </row>
    <row r="1667" ht="12.75">
      <c r="D1667" s="69"/>
    </row>
    <row r="1668" ht="12.75">
      <c r="D1668" s="69"/>
    </row>
    <row r="1669" ht="12.75">
      <c r="D1669" s="69"/>
    </row>
    <row r="1670" ht="12.75">
      <c r="D1670" s="69"/>
    </row>
    <row r="1671" ht="12.75">
      <c r="D1671" s="69"/>
    </row>
    <row r="1672" ht="12.75">
      <c r="D1672" s="69"/>
    </row>
    <row r="1673" ht="12.75">
      <c r="D1673" s="69"/>
    </row>
    <row r="1674" ht="12.75">
      <c r="D1674" s="69"/>
    </row>
    <row r="1675" ht="12.75">
      <c r="D1675" s="69"/>
    </row>
    <row r="1676" ht="12.75">
      <c r="D1676" s="69"/>
    </row>
    <row r="1677" ht="12.75">
      <c r="D1677" s="69"/>
    </row>
    <row r="1678" ht="12.75">
      <c r="D1678" s="69"/>
    </row>
    <row r="1679" ht="12.75">
      <c r="D1679" s="69"/>
    </row>
    <row r="1680" ht="12.75">
      <c r="D1680" s="69"/>
    </row>
    <row r="1681" ht="12.75">
      <c r="D1681" s="69"/>
    </row>
    <row r="1682" ht="12.75">
      <c r="D1682" s="69"/>
    </row>
    <row r="1683" ht="12.75">
      <c r="D1683" s="69"/>
    </row>
    <row r="1684" ht="12.75">
      <c r="D1684" s="69"/>
    </row>
    <row r="1685" ht="12.75">
      <c r="D1685" s="69"/>
    </row>
    <row r="1686" ht="12.75">
      <c r="D1686" s="69"/>
    </row>
    <row r="1687" ht="12.75">
      <c r="D1687" s="69"/>
    </row>
    <row r="1688" ht="12.75">
      <c r="D1688" s="69"/>
    </row>
    <row r="1689" ht="12.75">
      <c r="D1689" s="69"/>
    </row>
    <row r="1690" ht="12.75">
      <c r="D1690" s="69"/>
    </row>
    <row r="1691" ht="12.75">
      <c r="D1691" s="69"/>
    </row>
    <row r="1692" ht="12.75">
      <c r="D1692" s="69"/>
    </row>
    <row r="1693" ht="12.75">
      <c r="D1693" s="69"/>
    </row>
    <row r="1694" ht="12.75">
      <c r="D1694" s="69"/>
    </row>
    <row r="1695" ht="12.75">
      <c r="D1695" s="69"/>
    </row>
    <row r="1696" ht="12.75">
      <c r="D1696" s="69"/>
    </row>
    <row r="1697" ht="12.75">
      <c r="D1697" s="69"/>
    </row>
    <row r="1698" ht="12.75">
      <c r="D1698" s="69"/>
    </row>
    <row r="1699" ht="12.75">
      <c r="D1699" s="69"/>
    </row>
    <row r="1700" ht="12.75">
      <c r="D1700" s="69"/>
    </row>
    <row r="1701" ht="12.75">
      <c r="D1701" s="69"/>
    </row>
    <row r="1702" ht="12.75">
      <c r="D1702" s="69"/>
    </row>
    <row r="1703" ht="12.75">
      <c r="D1703" s="69"/>
    </row>
    <row r="1704" ht="12.75">
      <c r="D1704" s="69"/>
    </row>
    <row r="1705" ht="12.75">
      <c r="D1705" s="69"/>
    </row>
    <row r="1706" ht="12.75">
      <c r="D1706" s="69"/>
    </row>
    <row r="1707" ht="12.75">
      <c r="D1707" s="69"/>
    </row>
    <row r="1708" ht="12.75">
      <c r="D1708" s="69"/>
    </row>
    <row r="1709" ht="12.75">
      <c r="D1709" s="69"/>
    </row>
    <row r="1710" ht="12.75">
      <c r="D1710" s="69"/>
    </row>
    <row r="1711" ht="12.75">
      <c r="D1711" s="69"/>
    </row>
    <row r="1712" ht="12.75">
      <c r="D1712" s="69"/>
    </row>
    <row r="1713" ht="12.75">
      <c r="D1713" s="69"/>
    </row>
    <row r="1714" ht="12.75">
      <c r="D1714" s="69"/>
    </row>
    <row r="1715" ht="12.75">
      <c r="D1715" s="69"/>
    </row>
    <row r="1716" ht="12.75">
      <c r="D1716" s="69"/>
    </row>
    <row r="1717" ht="12.75">
      <c r="D1717" s="69"/>
    </row>
    <row r="1718" ht="12.75">
      <c r="D1718" s="69"/>
    </row>
    <row r="1719" ht="12.75">
      <c r="D1719" s="69"/>
    </row>
    <row r="1720" ht="12.75">
      <c r="D1720" s="69"/>
    </row>
    <row r="1721" ht="12.75">
      <c r="D1721" s="69"/>
    </row>
    <row r="1722" ht="12.75">
      <c r="D1722" s="69"/>
    </row>
    <row r="1723" ht="12.75">
      <c r="D1723" s="69"/>
    </row>
    <row r="1724" ht="12.75">
      <c r="D1724" s="69"/>
    </row>
    <row r="1725" ht="12.75">
      <c r="D1725" s="69"/>
    </row>
    <row r="1726" ht="12.75">
      <c r="D1726" s="69"/>
    </row>
    <row r="1727" ht="12.75">
      <c r="D1727" s="69"/>
    </row>
    <row r="1728" ht="12.75">
      <c r="D1728" s="69"/>
    </row>
    <row r="1729" ht="12.75">
      <c r="D1729" s="69"/>
    </row>
    <row r="1730" ht="12.75">
      <c r="D1730" s="69"/>
    </row>
    <row r="1731" ht="12.75">
      <c r="D1731" s="69"/>
    </row>
    <row r="1732" ht="12.75">
      <c r="D1732" s="69"/>
    </row>
    <row r="1733" ht="12.75">
      <c r="D1733" s="69"/>
    </row>
    <row r="1734" ht="12.75">
      <c r="D1734" s="69"/>
    </row>
    <row r="1735" ht="12.75">
      <c r="D1735" s="69"/>
    </row>
    <row r="1736" ht="12.75">
      <c r="D1736" s="69"/>
    </row>
    <row r="1737" ht="12.75">
      <c r="D1737" s="69"/>
    </row>
    <row r="1738" ht="12.75">
      <c r="D1738" s="69"/>
    </row>
    <row r="1739" ht="12.75">
      <c r="D1739" s="69"/>
    </row>
    <row r="1740" ht="12.75">
      <c r="D1740" s="69"/>
    </row>
    <row r="1741" ht="12.75">
      <c r="D1741" s="69"/>
    </row>
    <row r="1742" ht="12.75">
      <c r="D1742" s="69"/>
    </row>
    <row r="1743" ht="12.75">
      <c r="D1743" s="69"/>
    </row>
    <row r="1744" ht="12.75">
      <c r="D1744" s="69"/>
    </row>
    <row r="1745" ht="12.75">
      <c r="D1745" s="69"/>
    </row>
    <row r="1746" ht="12.75">
      <c r="D1746" s="69"/>
    </row>
    <row r="1747" ht="12.75">
      <c r="D1747" s="69"/>
    </row>
    <row r="1748" ht="12.75">
      <c r="D1748" s="69"/>
    </row>
    <row r="1749" ht="12.75">
      <c r="D1749" s="69"/>
    </row>
    <row r="1750" ht="12.75">
      <c r="D1750" s="69"/>
    </row>
    <row r="1751" ht="12.75">
      <c r="D1751" s="69"/>
    </row>
    <row r="1752" ht="12.75">
      <c r="D1752" s="69"/>
    </row>
    <row r="1753" ht="12.75">
      <c r="D1753" s="69"/>
    </row>
    <row r="1754" ht="12.75">
      <c r="D1754" s="69"/>
    </row>
    <row r="1755" ht="12.75">
      <c r="D1755" s="69"/>
    </row>
    <row r="1756" ht="12.75">
      <c r="D1756" s="69"/>
    </row>
    <row r="1757" ht="12.75">
      <c r="D1757" s="69"/>
    </row>
    <row r="1758" ht="12.75">
      <c r="D1758" s="69"/>
    </row>
    <row r="1759" ht="12.75">
      <c r="D1759" s="69"/>
    </row>
    <row r="1760" ht="12.75">
      <c r="D1760" s="69"/>
    </row>
    <row r="1761" ht="12.75">
      <c r="D1761" s="69"/>
    </row>
    <row r="1762" ht="12.75">
      <c r="D1762" s="69"/>
    </row>
    <row r="1763" ht="12.75">
      <c r="D1763" s="69"/>
    </row>
    <row r="1764" ht="12.75">
      <c r="D1764" s="69"/>
    </row>
    <row r="1765" ht="12.75">
      <c r="D1765" s="69"/>
    </row>
    <row r="1766" ht="12.75">
      <c r="D1766" s="69"/>
    </row>
    <row r="1767" ht="12.75">
      <c r="D1767" s="69"/>
    </row>
    <row r="1768" ht="12.75">
      <c r="D1768" s="69"/>
    </row>
    <row r="1769" ht="12.75">
      <c r="D1769" s="69"/>
    </row>
    <row r="1770" ht="12.75">
      <c r="D1770" s="69"/>
    </row>
    <row r="1771" ht="12.75">
      <c r="D1771" s="69"/>
    </row>
    <row r="1772" ht="12.75">
      <c r="D1772" s="69"/>
    </row>
    <row r="1773" ht="12.75">
      <c r="D1773" s="69"/>
    </row>
    <row r="1774" ht="12.75">
      <c r="D1774" s="69"/>
    </row>
    <row r="1775" ht="12.75">
      <c r="D1775" s="69"/>
    </row>
    <row r="1776" ht="12.75">
      <c r="D1776" s="69"/>
    </row>
    <row r="1777" ht="12.75">
      <c r="D1777" s="69"/>
    </row>
    <row r="1778" ht="12.75">
      <c r="D1778" s="69"/>
    </row>
    <row r="1779" ht="12.75">
      <c r="D1779" s="69"/>
    </row>
    <row r="1780" ht="12.75">
      <c r="D1780" s="69"/>
    </row>
    <row r="1781" ht="12.75">
      <c r="D1781" s="69"/>
    </row>
    <row r="1782" ht="12.75">
      <c r="D1782" s="69"/>
    </row>
    <row r="1783" ht="12.75">
      <c r="D1783" s="69"/>
    </row>
    <row r="1784" ht="12.75">
      <c r="D1784" s="69"/>
    </row>
    <row r="1785" ht="12.75">
      <c r="D1785" s="69"/>
    </row>
    <row r="1786" ht="12.75">
      <c r="D1786" s="69"/>
    </row>
    <row r="1787" ht="12.75">
      <c r="D1787" s="69"/>
    </row>
    <row r="1788" ht="12.75">
      <c r="D1788" s="69"/>
    </row>
    <row r="1789" ht="12.75">
      <c r="D1789" s="69"/>
    </row>
    <row r="1790" ht="12.75">
      <c r="D1790" s="69"/>
    </row>
    <row r="1791" ht="12.75">
      <c r="D1791" s="69"/>
    </row>
    <row r="1792" ht="12.75">
      <c r="D1792" s="69"/>
    </row>
    <row r="1793" ht="12.75">
      <c r="D1793" s="69"/>
    </row>
    <row r="1794" ht="12.75">
      <c r="D1794" s="69"/>
    </row>
    <row r="1795" ht="12.75">
      <c r="D1795" s="69"/>
    </row>
    <row r="1796" ht="12.75">
      <c r="D1796" s="69"/>
    </row>
    <row r="1797" ht="12.75">
      <c r="D1797" s="69"/>
    </row>
    <row r="1798" ht="12.75">
      <c r="D1798" s="69"/>
    </row>
    <row r="1799" ht="12.75">
      <c r="D1799" s="69"/>
    </row>
    <row r="1800" ht="12.75">
      <c r="D1800" s="69"/>
    </row>
    <row r="1801" ht="12.75">
      <c r="D1801" s="69"/>
    </row>
    <row r="1802" ht="12.75">
      <c r="D1802" s="69"/>
    </row>
    <row r="1803" ht="12.75">
      <c r="D1803" s="69"/>
    </row>
    <row r="1804" ht="12.75">
      <c r="D1804" s="69"/>
    </row>
    <row r="1805" ht="12.75">
      <c r="D1805" s="69"/>
    </row>
    <row r="1806" ht="12.75">
      <c r="D1806" s="69"/>
    </row>
    <row r="1807" ht="12.75">
      <c r="D1807" s="69"/>
    </row>
    <row r="1808" ht="12.75">
      <c r="D1808" s="69"/>
    </row>
    <row r="1809" ht="12.75">
      <c r="D1809" s="69"/>
    </row>
    <row r="1810" ht="12.75">
      <c r="D1810" s="69"/>
    </row>
    <row r="1811" ht="12.75">
      <c r="D1811" s="69"/>
    </row>
    <row r="1812" ht="12.75">
      <c r="D1812" s="69"/>
    </row>
    <row r="1813" ht="12.75">
      <c r="D1813" s="69"/>
    </row>
    <row r="1814" ht="12.75">
      <c r="D1814" s="69"/>
    </row>
    <row r="1815" ht="12.75">
      <c r="D1815" s="69"/>
    </row>
    <row r="1816" ht="12.75">
      <c r="D1816" s="69"/>
    </row>
    <row r="1817" ht="12.75">
      <c r="D1817" s="69"/>
    </row>
    <row r="1818" ht="12.75">
      <c r="D1818" s="69"/>
    </row>
    <row r="1819" ht="12.75">
      <c r="D1819" s="69"/>
    </row>
    <row r="1820" ht="12.75">
      <c r="D1820" s="69"/>
    </row>
    <row r="1821" ht="12.75">
      <c r="D1821" s="69"/>
    </row>
    <row r="1822" ht="12.75">
      <c r="D1822" s="69"/>
    </row>
    <row r="1823" ht="12.75">
      <c r="D1823" s="69"/>
    </row>
    <row r="1824" ht="12.75">
      <c r="D1824" s="69"/>
    </row>
    <row r="1825" ht="12.75">
      <c r="D1825" s="69"/>
    </row>
    <row r="1826" ht="12.75">
      <c r="D1826" s="69"/>
    </row>
    <row r="1827" ht="12.75">
      <c r="D1827" s="69"/>
    </row>
    <row r="1828" ht="12.75">
      <c r="D1828" s="69"/>
    </row>
    <row r="1829" ht="12.75">
      <c r="D1829" s="69"/>
    </row>
    <row r="1830" ht="12.75">
      <c r="D1830" s="69"/>
    </row>
    <row r="1831" ht="12.75">
      <c r="D1831" s="69"/>
    </row>
    <row r="1832" ht="12.75">
      <c r="D1832" s="69"/>
    </row>
    <row r="1833" ht="12.75">
      <c r="D1833" s="69"/>
    </row>
    <row r="1834" ht="12.75">
      <c r="D1834" s="69"/>
    </row>
    <row r="1835" ht="12.75">
      <c r="D1835" s="69"/>
    </row>
    <row r="1836" ht="12.75">
      <c r="D1836" s="69"/>
    </row>
    <row r="1837" ht="12.75">
      <c r="D1837" s="69"/>
    </row>
    <row r="1838" ht="12.75">
      <c r="D1838" s="69"/>
    </row>
    <row r="1839" ht="12.75">
      <c r="D1839" s="69"/>
    </row>
    <row r="1840" ht="12.75">
      <c r="D1840" s="69"/>
    </row>
    <row r="1841" ht="12.75">
      <c r="D1841" s="69"/>
    </row>
    <row r="1842" ht="12.75">
      <c r="D1842" s="69"/>
    </row>
    <row r="1843" ht="12.75">
      <c r="D1843" s="69"/>
    </row>
    <row r="1844" ht="12.75">
      <c r="D1844" s="69"/>
    </row>
    <row r="1845" ht="12.75">
      <c r="D1845" s="69"/>
    </row>
    <row r="1846" ht="12.75">
      <c r="D1846" s="69"/>
    </row>
    <row r="1847" ht="12.75">
      <c r="D1847" s="69"/>
    </row>
    <row r="1848" ht="12.75">
      <c r="D1848" s="69"/>
    </row>
    <row r="1849" ht="12.75">
      <c r="D1849" s="69"/>
    </row>
    <row r="1850" ht="12.75">
      <c r="D1850" s="69"/>
    </row>
    <row r="1851" ht="12.75">
      <c r="D1851" s="69"/>
    </row>
    <row r="1852" ht="12.75">
      <c r="D1852" s="69"/>
    </row>
    <row r="1853" ht="12.75">
      <c r="D1853" s="69"/>
    </row>
    <row r="1854" ht="12.75">
      <c r="D1854" s="69"/>
    </row>
    <row r="1855" ht="12.75">
      <c r="D1855" s="69"/>
    </row>
    <row r="1856" ht="12.75">
      <c r="D1856" s="69"/>
    </row>
    <row r="1857" ht="12.75">
      <c r="D1857" s="69"/>
    </row>
    <row r="1858" ht="12.75">
      <c r="D1858" s="69"/>
    </row>
    <row r="1859" ht="12.75">
      <c r="D1859" s="69"/>
    </row>
    <row r="1860" ht="12.75">
      <c r="D1860" s="69"/>
    </row>
    <row r="1861" ht="12.75">
      <c r="D1861" s="69"/>
    </row>
    <row r="1862" ht="12.75">
      <c r="D1862" s="69"/>
    </row>
    <row r="1863" ht="12.75">
      <c r="D1863" s="69"/>
    </row>
    <row r="1864" ht="12.75">
      <c r="D1864" s="69"/>
    </row>
    <row r="1865" ht="12.75">
      <c r="D1865" s="69"/>
    </row>
    <row r="1866" ht="12.75">
      <c r="D1866" s="69"/>
    </row>
    <row r="1867" ht="12.75">
      <c r="D1867" s="69"/>
    </row>
    <row r="1868" ht="12.75">
      <c r="D1868" s="69"/>
    </row>
    <row r="1869" ht="12.75">
      <c r="D1869" s="69"/>
    </row>
    <row r="1870" ht="12.75">
      <c r="D1870" s="69"/>
    </row>
    <row r="1871" ht="12.75">
      <c r="D1871" s="69"/>
    </row>
    <row r="1872" ht="12.75">
      <c r="D1872" s="69"/>
    </row>
    <row r="1873" ht="12.75">
      <c r="D1873" s="69"/>
    </row>
    <row r="1874" ht="12.75">
      <c r="D1874" s="69"/>
    </row>
    <row r="1875" ht="12.75">
      <c r="D1875" s="69"/>
    </row>
    <row r="1876" ht="12.75">
      <c r="D1876" s="69"/>
    </row>
    <row r="1877" ht="12.75">
      <c r="D1877" s="69"/>
    </row>
    <row r="1878" ht="12.75">
      <c r="D1878" s="69"/>
    </row>
    <row r="1879" ht="12.75">
      <c r="D1879" s="69"/>
    </row>
    <row r="1880" ht="12.75">
      <c r="D1880" s="69"/>
    </row>
    <row r="1881" ht="12.75">
      <c r="D1881" s="69"/>
    </row>
    <row r="1882" ht="12.75">
      <c r="D1882" s="69"/>
    </row>
    <row r="1883" ht="12.75">
      <c r="D1883" s="69"/>
    </row>
    <row r="1884" ht="12.75">
      <c r="D1884" s="69"/>
    </row>
    <row r="1885" ht="12.75">
      <c r="D1885" s="69"/>
    </row>
    <row r="1886" ht="12.75">
      <c r="D1886" s="69"/>
    </row>
    <row r="1887" ht="12.75">
      <c r="D1887" s="69"/>
    </row>
    <row r="1888" ht="12.75">
      <c r="D1888" s="69"/>
    </row>
    <row r="1889" ht="12.75">
      <c r="D1889" s="69"/>
    </row>
    <row r="1890" ht="12.75">
      <c r="D1890" s="69"/>
    </row>
    <row r="1891" ht="12.75">
      <c r="D1891" s="69"/>
    </row>
    <row r="1892" ht="12.75">
      <c r="D1892" s="69"/>
    </row>
    <row r="1893" ht="12.75">
      <c r="D1893" s="69"/>
    </row>
    <row r="1894" ht="12.75">
      <c r="D1894" s="69"/>
    </row>
    <row r="1895" ht="12.75">
      <c r="D1895" s="69"/>
    </row>
    <row r="1896" ht="12.75">
      <c r="D1896" s="69"/>
    </row>
    <row r="1897" ht="12.75">
      <c r="D1897" s="69"/>
    </row>
    <row r="1898" ht="12.75">
      <c r="D1898" s="69"/>
    </row>
    <row r="1899" ht="12.75">
      <c r="D1899" s="69"/>
    </row>
    <row r="1900" ht="12.75">
      <c r="D1900" s="69"/>
    </row>
    <row r="1901" ht="12.75">
      <c r="D1901" s="69"/>
    </row>
    <row r="1902" ht="12.75">
      <c r="D1902" s="69"/>
    </row>
    <row r="1903" ht="12.75">
      <c r="D1903" s="69"/>
    </row>
    <row r="1904" ht="12.75">
      <c r="D1904" s="69"/>
    </row>
    <row r="1905" ht="12.75">
      <c r="D1905" s="69"/>
    </row>
    <row r="1906" ht="12.75">
      <c r="D1906" s="69"/>
    </row>
    <row r="1907" ht="12.75">
      <c r="D1907" s="69"/>
    </row>
    <row r="1908" ht="12.75">
      <c r="D1908" s="69"/>
    </row>
    <row r="1909" ht="12.75">
      <c r="D1909" s="69"/>
    </row>
    <row r="1910" ht="12.75">
      <c r="D1910" s="69"/>
    </row>
    <row r="1911" ht="12.75">
      <c r="D1911" s="69"/>
    </row>
    <row r="1912" ht="12.75">
      <c r="D1912" s="69"/>
    </row>
    <row r="1913" ht="12.75">
      <c r="D1913" s="69"/>
    </row>
    <row r="1914" ht="12.75">
      <c r="D1914" s="69"/>
    </row>
    <row r="1915" ht="12.75">
      <c r="D1915" s="69"/>
    </row>
    <row r="1916" ht="12.75">
      <c r="D1916" s="69"/>
    </row>
    <row r="1917" ht="12.75">
      <c r="D1917" s="69"/>
    </row>
    <row r="1918" ht="12.75">
      <c r="D1918" s="69"/>
    </row>
    <row r="1919" ht="12.75">
      <c r="D1919" s="69"/>
    </row>
    <row r="1920" ht="12.75">
      <c r="D1920" s="69"/>
    </row>
    <row r="1921" ht="12.75">
      <c r="D1921" s="69"/>
    </row>
    <row r="1922" ht="12.75">
      <c r="D1922" s="69"/>
    </row>
    <row r="1923" ht="12.75">
      <c r="D1923" s="69"/>
    </row>
    <row r="1924" ht="12.75">
      <c r="D1924" s="69"/>
    </row>
    <row r="1925" ht="12.75">
      <c r="D1925" s="69"/>
    </row>
    <row r="1926" ht="12.75">
      <c r="D1926" s="69"/>
    </row>
    <row r="1927" ht="12.75">
      <c r="D1927" s="69"/>
    </row>
    <row r="1928" ht="12.75">
      <c r="D1928" s="69"/>
    </row>
    <row r="1929" ht="12.75">
      <c r="D1929" s="69"/>
    </row>
    <row r="1930" ht="12.75">
      <c r="D1930" s="69"/>
    </row>
    <row r="1931" ht="12.75">
      <c r="D1931" s="69"/>
    </row>
    <row r="1932" ht="12.75">
      <c r="D1932" s="69"/>
    </row>
    <row r="1933" ht="12.75">
      <c r="D1933" s="69"/>
    </row>
    <row r="1934" ht="12.75">
      <c r="D1934" s="69"/>
    </row>
    <row r="1935" ht="12.75">
      <c r="D1935" s="69"/>
    </row>
    <row r="1936" ht="12.75">
      <c r="D1936" s="69"/>
    </row>
    <row r="1937" ht="12.75">
      <c r="D1937" s="69"/>
    </row>
    <row r="1938" ht="12.75">
      <c r="D1938" s="69"/>
    </row>
    <row r="1939" ht="12.75">
      <c r="D1939" s="69"/>
    </row>
    <row r="1940" ht="12.75">
      <c r="D1940" s="69"/>
    </row>
    <row r="1941" ht="12.75">
      <c r="D1941" s="69"/>
    </row>
    <row r="1942" ht="12.75">
      <c r="D1942" s="69"/>
    </row>
    <row r="1943" ht="12.75">
      <c r="D1943" s="69"/>
    </row>
    <row r="1944" ht="12.75">
      <c r="D1944" s="69"/>
    </row>
    <row r="1945" ht="12.75">
      <c r="D1945" s="69"/>
    </row>
    <row r="1946" ht="12.75">
      <c r="D1946" s="69"/>
    </row>
    <row r="1947" ht="12.75">
      <c r="D1947" s="69"/>
    </row>
    <row r="1948" ht="12.75">
      <c r="D1948" s="69"/>
    </row>
    <row r="1949" ht="12.75">
      <c r="D1949" s="69"/>
    </row>
    <row r="1950" ht="12.75">
      <c r="D1950" s="69"/>
    </row>
    <row r="1951" ht="12.75">
      <c r="D1951" s="69"/>
    </row>
    <row r="1952" ht="12.75">
      <c r="D1952" s="69"/>
    </row>
    <row r="1953" ht="12.75">
      <c r="D1953" s="69"/>
    </row>
    <row r="1954" ht="12.75">
      <c r="D1954" s="69"/>
    </row>
    <row r="1955" ht="12.75">
      <c r="D1955" s="69"/>
    </row>
    <row r="1956" ht="12.75">
      <c r="D1956" s="69"/>
    </row>
    <row r="1957" ht="12.75">
      <c r="D1957" s="69"/>
    </row>
    <row r="1958" ht="12.75">
      <c r="D1958" s="69"/>
    </row>
    <row r="1959" ht="12.75">
      <c r="D1959" s="69"/>
    </row>
    <row r="1960" ht="12.75">
      <c r="D1960" s="69"/>
    </row>
    <row r="1961" ht="12.75">
      <c r="D1961" s="69"/>
    </row>
    <row r="1962" ht="12.75">
      <c r="D1962" s="69"/>
    </row>
    <row r="1963" ht="12.75">
      <c r="D1963" s="69"/>
    </row>
    <row r="1964" ht="12.75">
      <c r="D1964" s="69"/>
    </row>
    <row r="1965" ht="12.75">
      <c r="D1965" s="69"/>
    </row>
    <row r="1966" ht="12.75">
      <c r="D1966" s="69"/>
    </row>
    <row r="1967" ht="12.75">
      <c r="D1967" s="69"/>
    </row>
    <row r="1968" ht="12.75">
      <c r="D1968" s="69"/>
    </row>
    <row r="1969" ht="12.75">
      <c r="D1969" s="69"/>
    </row>
    <row r="1970" ht="12.75">
      <c r="D1970" s="69"/>
    </row>
    <row r="1971" ht="12.75">
      <c r="D1971" s="69"/>
    </row>
    <row r="1972" ht="12.75">
      <c r="D1972" s="69"/>
    </row>
    <row r="1973" ht="12.75">
      <c r="D1973" s="69"/>
    </row>
    <row r="1974" ht="12.75">
      <c r="D1974" s="69"/>
    </row>
    <row r="1975" ht="12.75">
      <c r="D1975" s="69"/>
    </row>
    <row r="1976" ht="12.75">
      <c r="D1976" s="69"/>
    </row>
    <row r="1977" ht="12.75">
      <c r="D1977" s="69"/>
    </row>
    <row r="1978" ht="12.75">
      <c r="D1978" s="69"/>
    </row>
    <row r="1979" ht="12.75">
      <c r="D1979" s="69"/>
    </row>
    <row r="1980" ht="12.75">
      <c r="D1980" s="69"/>
    </row>
    <row r="1981" ht="12.75">
      <c r="D1981" s="69"/>
    </row>
    <row r="1982" ht="12.75">
      <c r="D1982" s="69"/>
    </row>
    <row r="1983" ht="12.75">
      <c r="D1983" s="69"/>
    </row>
    <row r="1984" ht="12.75">
      <c r="D1984" s="69"/>
    </row>
    <row r="1985" ht="12.75">
      <c r="D1985" s="69"/>
    </row>
    <row r="1986" ht="12.75">
      <c r="D1986" s="69"/>
    </row>
    <row r="1987" ht="12.75">
      <c r="D1987" s="69"/>
    </row>
    <row r="1988" ht="12.75">
      <c r="D1988" s="69"/>
    </row>
    <row r="1989" ht="12.75">
      <c r="D1989" s="69"/>
    </row>
    <row r="1990" ht="12.75">
      <c r="D1990" s="69"/>
    </row>
    <row r="1991" ht="12.75">
      <c r="D1991" s="69"/>
    </row>
    <row r="1992" ht="12.75">
      <c r="D1992" s="69"/>
    </row>
    <row r="1993" ht="12.75">
      <c r="D1993" s="69"/>
    </row>
    <row r="1994" ht="12.75">
      <c r="D1994" s="69"/>
    </row>
    <row r="1995" ht="12.75">
      <c r="D1995" s="69"/>
    </row>
    <row r="1996" ht="12.75">
      <c r="D1996" s="69"/>
    </row>
    <row r="1997" ht="12.75">
      <c r="D1997" s="69"/>
    </row>
    <row r="1998" ht="12.75">
      <c r="D1998" s="69"/>
    </row>
    <row r="1999" ht="12.75">
      <c r="D1999" s="69"/>
    </row>
    <row r="2000" ht="12.75">
      <c r="D2000" s="69"/>
    </row>
    <row r="2001" ht="12.75">
      <c r="D2001" s="69"/>
    </row>
    <row r="2002" ht="12.75">
      <c r="D2002" s="69"/>
    </row>
    <row r="2003" ht="12.75">
      <c r="D2003" s="69"/>
    </row>
    <row r="2004" ht="12.75">
      <c r="D2004" s="69"/>
    </row>
    <row r="2005" ht="12.75">
      <c r="D2005" s="69"/>
    </row>
    <row r="2006" ht="12.75">
      <c r="D2006" s="69"/>
    </row>
    <row r="2007" ht="12.75">
      <c r="D2007" s="69"/>
    </row>
    <row r="2008" ht="12.75">
      <c r="D2008" s="69"/>
    </row>
    <row r="2009" ht="12.75">
      <c r="D2009" s="69"/>
    </row>
    <row r="2010" ht="12.75">
      <c r="D2010" s="69"/>
    </row>
    <row r="2011" ht="12.75">
      <c r="D2011" s="69"/>
    </row>
    <row r="2012" ht="12.75">
      <c r="D2012" s="69"/>
    </row>
    <row r="2013" ht="12.75">
      <c r="D2013" s="69"/>
    </row>
    <row r="2014" ht="12.75">
      <c r="D2014" s="69"/>
    </row>
    <row r="2015" ht="12.75">
      <c r="D2015" s="69"/>
    </row>
    <row r="2016" ht="12.75">
      <c r="D2016" s="69"/>
    </row>
    <row r="2017" ht="12.75">
      <c r="D2017" s="69"/>
    </row>
    <row r="2018" ht="12.75">
      <c r="D2018" s="69"/>
    </row>
    <row r="2019" ht="12.75">
      <c r="D2019" s="69"/>
    </row>
    <row r="2020" ht="12.75">
      <c r="D2020" s="69"/>
    </row>
    <row r="2021" ht="12.75">
      <c r="D2021" s="69"/>
    </row>
    <row r="2022" ht="12.75">
      <c r="D2022" s="69"/>
    </row>
    <row r="2023" ht="12.75">
      <c r="D2023" s="69"/>
    </row>
    <row r="2024" ht="12.75">
      <c r="D2024" s="69"/>
    </row>
    <row r="2025" ht="12.75">
      <c r="D2025" s="69"/>
    </row>
    <row r="2026" ht="12.75">
      <c r="D2026" s="69"/>
    </row>
    <row r="2027" ht="12.75">
      <c r="D2027" s="69"/>
    </row>
    <row r="2028" ht="12.75">
      <c r="D2028" s="69"/>
    </row>
    <row r="2029" ht="12.75">
      <c r="D2029" s="69"/>
    </row>
    <row r="2030" ht="12.75">
      <c r="D2030" s="69"/>
    </row>
    <row r="2031" ht="12.75">
      <c r="D2031" s="69"/>
    </row>
    <row r="2032" ht="12.75">
      <c r="D2032" s="69"/>
    </row>
    <row r="2033" ht="12.75">
      <c r="D2033" s="69"/>
    </row>
    <row r="2034" ht="12.75">
      <c r="D2034" s="69"/>
    </row>
    <row r="2035" ht="12.75">
      <c r="D2035" s="69"/>
    </row>
    <row r="2036" ht="12.75">
      <c r="D2036" s="69"/>
    </row>
    <row r="2037" ht="12.75">
      <c r="D2037" s="69"/>
    </row>
    <row r="2038" ht="12.75">
      <c r="D2038" s="69"/>
    </row>
    <row r="2039" ht="12.75">
      <c r="D2039" s="69"/>
    </row>
    <row r="2040" ht="12.75">
      <c r="D2040" s="69"/>
    </row>
    <row r="2041" ht="12.75">
      <c r="D2041" s="69"/>
    </row>
    <row r="2042" ht="12.75">
      <c r="D2042" s="69"/>
    </row>
    <row r="2043" ht="12.75">
      <c r="D2043" s="69"/>
    </row>
    <row r="2044" ht="12.75">
      <c r="D2044" s="69"/>
    </row>
    <row r="2045" ht="12.75">
      <c r="D2045" s="69"/>
    </row>
    <row r="2046" ht="12.75">
      <c r="D2046" s="69"/>
    </row>
    <row r="2047" ht="12.75">
      <c r="D2047" s="69"/>
    </row>
    <row r="2048" ht="12.75">
      <c r="D2048" s="69"/>
    </row>
    <row r="2049" ht="12.75">
      <c r="D2049" s="69"/>
    </row>
    <row r="2050" ht="12.75">
      <c r="D2050" s="69"/>
    </row>
    <row r="2051" ht="12.75">
      <c r="D2051" s="69"/>
    </row>
    <row r="2052" ht="12.75">
      <c r="D2052" s="69"/>
    </row>
    <row r="2053" ht="12.75">
      <c r="D2053" s="69"/>
    </row>
    <row r="2054" ht="12.75">
      <c r="D2054" s="69"/>
    </row>
    <row r="2055" ht="12.75">
      <c r="D2055" s="69"/>
    </row>
    <row r="2056" ht="12.75">
      <c r="D2056" s="69"/>
    </row>
    <row r="2057" ht="12.75">
      <c r="D2057" s="69"/>
    </row>
    <row r="2058" ht="12.75">
      <c r="D2058" s="69"/>
    </row>
    <row r="2059" ht="12.75">
      <c r="D2059" s="69"/>
    </row>
    <row r="2060" ht="12.75">
      <c r="D2060" s="69"/>
    </row>
    <row r="2061" ht="12.75">
      <c r="D2061" s="69"/>
    </row>
    <row r="2062" ht="12.75">
      <c r="D2062" s="69"/>
    </row>
    <row r="2063" ht="12.75">
      <c r="D2063" s="69"/>
    </row>
    <row r="2064" ht="12.75">
      <c r="D2064" s="69"/>
    </row>
    <row r="2065" ht="12.75">
      <c r="D2065" s="69"/>
    </row>
    <row r="2066" ht="12.75">
      <c r="D2066" s="69"/>
    </row>
    <row r="2067" ht="12.75">
      <c r="D2067" s="69"/>
    </row>
    <row r="2068" ht="12.75">
      <c r="D2068" s="69"/>
    </row>
    <row r="2069" ht="12.75">
      <c r="D2069" s="69"/>
    </row>
    <row r="2070" ht="12.75">
      <c r="D2070" s="69"/>
    </row>
    <row r="2071" ht="12.75">
      <c r="D2071" s="69"/>
    </row>
    <row r="2072" ht="12.75">
      <c r="D2072" s="69"/>
    </row>
    <row r="2073" ht="12.75">
      <c r="D2073" s="69"/>
    </row>
    <row r="2074" ht="12.75">
      <c r="D2074" s="69"/>
    </row>
    <row r="2075" ht="12.75">
      <c r="D2075" s="69"/>
    </row>
    <row r="2076" ht="12.75">
      <c r="D2076" s="69"/>
    </row>
    <row r="2077" ht="12.75">
      <c r="D2077" s="69"/>
    </row>
    <row r="2078" ht="12.75">
      <c r="D2078" s="69"/>
    </row>
    <row r="2079" ht="12.75">
      <c r="D2079" s="69"/>
    </row>
    <row r="2080" ht="12.75">
      <c r="D2080" s="69"/>
    </row>
    <row r="2081" ht="12.75">
      <c r="D2081" s="69"/>
    </row>
    <row r="2082" ht="12.75">
      <c r="D2082" s="69"/>
    </row>
    <row r="2083" ht="12.75">
      <c r="D2083" s="69"/>
    </row>
    <row r="2084" ht="12.75">
      <c r="D2084" s="69"/>
    </row>
    <row r="2085" ht="12.75">
      <c r="D2085" s="69"/>
    </row>
    <row r="2086" ht="12.75">
      <c r="D2086" s="69"/>
    </row>
    <row r="2087" ht="12.75">
      <c r="D2087" s="69"/>
    </row>
    <row r="2088" ht="12.75">
      <c r="D2088" s="69"/>
    </row>
    <row r="2089" ht="12.75">
      <c r="D2089" s="69"/>
    </row>
    <row r="2090" ht="12.75">
      <c r="D2090" s="69"/>
    </row>
    <row r="2091" ht="12.75">
      <c r="D2091" s="69"/>
    </row>
    <row r="2092" ht="12.75">
      <c r="D2092" s="69"/>
    </row>
    <row r="2093" ht="12.75">
      <c r="D2093" s="69"/>
    </row>
    <row r="2094" ht="12.75">
      <c r="D2094" s="69"/>
    </row>
    <row r="2095" ht="12.75">
      <c r="D2095" s="69"/>
    </row>
    <row r="2096" ht="12.75">
      <c r="D2096" s="69"/>
    </row>
    <row r="2097" ht="12.75">
      <c r="D2097" s="69"/>
    </row>
    <row r="2098" ht="12.75">
      <c r="D2098" s="69"/>
    </row>
    <row r="2099" ht="12.75">
      <c r="D2099" s="69"/>
    </row>
    <row r="2100" ht="12.75">
      <c r="D2100" s="69"/>
    </row>
    <row r="2101" ht="12.75">
      <c r="D2101" s="69"/>
    </row>
    <row r="2102" ht="12.75">
      <c r="D2102" s="69"/>
    </row>
    <row r="2103" ht="12.75">
      <c r="D2103" s="69"/>
    </row>
    <row r="2104" ht="12.75">
      <c r="D2104" s="69"/>
    </row>
    <row r="2105" ht="12.75">
      <c r="D2105" s="69"/>
    </row>
    <row r="2106" ht="12.75">
      <c r="D2106" s="69"/>
    </row>
    <row r="2107" ht="12.75">
      <c r="D2107" s="69"/>
    </row>
    <row r="2108" ht="12.75">
      <c r="D2108" s="69"/>
    </row>
    <row r="2109" ht="12.75">
      <c r="D2109" s="69"/>
    </row>
    <row r="2110" ht="12.75">
      <c r="D2110" s="69"/>
    </row>
    <row r="2111" ht="12.75">
      <c r="D2111" s="69"/>
    </row>
    <row r="2112" ht="12.75">
      <c r="D2112" s="69"/>
    </row>
    <row r="2113" ht="12.75">
      <c r="D2113" s="69"/>
    </row>
    <row r="2114" ht="12.75">
      <c r="D2114" s="69"/>
    </row>
    <row r="2115" ht="12.75">
      <c r="D2115" s="69"/>
    </row>
    <row r="2116" ht="12.75">
      <c r="D2116" s="69"/>
    </row>
    <row r="2117" ht="12.75">
      <c r="D2117" s="69"/>
    </row>
    <row r="2118" ht="12.75">
      <c r="D2118" s="69"/>
    </row>
    <row r="2119" ht="12.75">
      <c r="D2119" s="69"/>
    </row>
    <row r="2120" ht="12.75">
      <c r="D2120" s="69"/>
    </row>
    <row r="2121" ht="12.75">
      <c r="D2121" s="69"/>
    </row>
    <row r="2122" ht="12.75">
      <c r="D2122" s="69"/>
    </row>
    <row r="2123" ht="12.75">
      <c r="D2123" s="69"/>
    </row>
    <row r="2124" ht="12.75">
      <c r="D2124" s="69"/>
    </row>
    <row r="2125" ht="12.75">
      <c r="D2125" s="69"/>
    </row>
    <row r="2126" ht="12.75">
      <c r="D2126" s="69"/>
    </row>
    <row r="2127" ht="12.75">
      <c r="D2127" s="69"/>
    </row>
    <row r="2128" ht="12.75">
      <c r="D2128" s="69"/>
    </row>
    <row r="2129" ht="12.75">
      <c r="D2129" s="69"/>
    </row>
    <row r="2130" ht="12.75">
      <c r="D2130" s="69"/>
    </row>
    <row r="2131" ht="12.75">
      <c r="D2131" s="69"/>
    </row>
    <row r="2132" ht="12.75">
      <c r="D2132" s="69"/>
    </row>
    <row r="2133" ht="12.75">
      <c r="D2133" s="69"/>
    </row>
    <row r="2134" ht="12.75">
      <c r="D2134" s="69"/>
    </row>
    <row r="2135" ht="12.75">
      <c r="D2135" s="69"/>
    </row>
    <row r="2136" ht="12.75">
      <c r="D2136" s="69"/>
    </row>
    <row r="2137" ht="12.75">
      <c r="D2137" s="69"/>
    </row>
    <row r="2138" ht="12.75">
      <c r="D2138" s="69"/>
    </row>
    <row r="2139" ht="12.75">
      <c r="D2139" s="69"/>
    </row>
    <row r="2140" ht="12.75">
      <c r="D2140" s="69"/>
    </row>
    <row r="2141" ht="12.75">
      <c r="D2141" s="69"/>
    </row>
    <row r="2142" ht="12.75">
      <c r="D2142" s="69"/>
    </row>
    <row r="2143" ht="12.75">
      <c r="D2143" s="69"/>
    </row>
    <row r="2144" ht="12.75">
      <c r="D2144" s="69"/>
    </row>
    <row r="2145" ht="12.75">
      <c r="D2145" s="69"/>
    </row>
    <row r="2146" ht="12.75">
      <c r="D2146" s="69"/>
    </row>
    <row r="2147" ht="12.75">
      <c r="D2147" s="69"/>
    </row>
    <row r="2148" ht="12.75">
      <c r="D2148" s="69"/>
    </row>
    <row r="2149" ht="12.75">
      <c r="D2149" s="69"/>
    </row>
    <row r="2150" ht="12.75">
      <c r="D2150" s="69"/>
    </row>
    <row r="2151" ht="12.75">
      <c r="D2151" s="69"/>
    </row>
    <row r="2152" ht="12.75">
      <c r="D2152" s="69"/>
    </row>
    <row r="2153" ht="12.75">
      <c r="D2153" s="69"/>
    </row>
    <row r="2154" ht="12.75">
      <c r="D2154" s="69"/>
    </row>
    <row r="2155" ht="12.75">
      <c r="D2155" s="69"/>
    </row>
    <row r="2156" ht="12.75">
      <c r="D2156" s="69"/>
    </row>
    <row r="2157" ht="12.75">
      <c r="D2157" s="69"/>
    </row>
    <row r="2158" ht="12.75">
      <c r="D2158" s="69"/>
    </row>
    <row r="2159" ht="12.75">
      <c r="D2159" s="69"/>
    </row>
    <row r="2160" ht="12.75">
      <c r="D2160" s="69"/>
    </row>
    <row r="2161" ht="12.75">
      <c r="D2161" s="69"/>
    </row>
    <row r="2162" ht="12.75">
      <c r="D2162" s="69"/>
    </row>
    <row r="2163" ht="12.75">
      <c r="D2163" s="69"/>
    </row>
    <row r="2164" ht="12.75">
      <c r="D2164" s="69"/>
    </row>
    <row r="2165" ht="12.75">
      <c r="D2165" s="69"/>
    </row>
    <row r="2166" ht="12.75">
      <c r="D2166" s="69"/>
    </row>
    <row r="2167" ht="12.75">
      <c r="D2167" s="69"/>
    </row>
    <row r="2168" ht="12.75">
      <c r="D2168" s="69"/>
    </row>
    <row r="2169" ht="12.75">
      <c r="D2169" s="69"/>
    </row>
    <row r="2170" ht="12.75">
      <c r="D2170" s="69"/>
    </row>
    <row r="2171" ht="12.75">
      <c r="D2171" s="69"/>
    </row>
    <row r="2172" ht="12.75">
      <c r="D2172" s="69"/>
    </row>
    <row r="2173" ht="12.75">
      <c r="D2173" s="69"/>
    </row>
    <row r="2174" ht="12.75">
      <c r="D2174" s="69"/>
    </row>
    <row r="2175" ht="12.75">
      <c r="D2175" s="69"/>
    </row>
    <row r="2176" ht="12.75">
      <c r="D2176" s="69"/>
    </row>
    <row r="2177" ht="12.75">
      <c r="D2177" s="69"/>
    </row>
    <row r="2178" ht="12.75">
      <c r="D2178" s="69"/>
    </row>
    <row r="2179" ht="12.75">
      <c r="D2179" s="69"/>
    </row>
    <row r="2180" ht="12.75">
      <c r="D2180" s="69"/>
    </row>
    <row r="2181" ht="12.75">
      <c r="D2181" s="69"/>
    </row>
    <row r="2182" ht="12.75">
      <c r="D2182" s="69"/>
    </row>
    <row r="2183" ht="12.75">
      <c r="D2183" s="69"/>
    </row>
    <row r="2184" ht="12.75">
      <c r="D2184" s="69"/>
    </row>
    <row r="2185" ht="12.75">
      <c r="D2185" s="69"/>
    </row>
    <row r="2186" ht="12.75">
      <c r="D2186" s="69"/>
    </row>
    <row r="2187" ht="12.75">
      <c r="D2187" s="69"/>
    </row>
    <row r="2188" ht="12.75">
      <c r="D2188" s="69"/>
    </row>
    <row r="2189" ht="12.75">
      <c r="D2189" s="69"/>
    </row>
    <row r="2190" ht="12.75">
      <c r="D2190" s="69"/>
    </row>
    <row r="2191" ht="12.75">
      <c r="D2191" s="69"/>
    </row>
    <row r="2192" ht="12.75">
      <c r="D2192" s="69"/>
    </row>
    <row r="2193" ht="12.75">
      <c r="D2193" s="69"/>
    </row>
    <row r="2194" ht="12.75">
      <c r="D2194" s="69"/>
    </row>
    <row r="2195" ht="12.75">
      <c r="D2195" s="69"/>
    </row>
    <row r="2196" ht="12.75">
      <c r="D2196" s="69"/>
    </row>
    <row r="2197" ht="12.75">
      <c r="D2197" s="69"/>
    </row>
    <row r="2198" ht="12.75">
      <c r="D2198" s="69"/>
    </row>
    <row r="2199" ht="12.75">
      <c r="D2199" s="69"/>
    </row>
    <row r="2200" ht="12.75">
      <c r="D2200" s="69"/>
    </row>
    <row r="2201" ht="12.75">
      <c r="D2201" s="69"/>
    </row>
    <row r="2202" ht="12.75">
      <c r="D2202" s="69"/>
    </row>
    <row r="2203" ht="12.75">
      <c r="D2203" s="69"/>
    </row>
    <row r="2204" ht="12.75">
      <c r="D2204" s="69"/>
    </row>
    <row r="2205" ht="12.75">
      <c r="D2205" s="69"/>
    </row>
    <row r="2206" ht="12.75">
      <c r="D2206" s="69"/>
    </row>
    <row r="2207" ht="12.75">
      <c r="D2207" s="69"/>
    </row>
    <row r="2208" ht="12.75">
      <c r="D2208" s="69"/>
    </row>
    <row r="2209" ht="12.75">
      <c r="D2209" s="69"/>
    </row>
    <row r="2210" ht="12.75">
      <c r="D2210" s="69"/>
    </row>
    <row r="2211" ht="12.75">
      <c r="D2211" s="69"/>
    </row>
    <row r="2212" ht="12.75">
      <c r="D2212" s="69"/>
    </row>
    <row r="2213" ht="12.75">
      <c r="D2213" s="69"/>
    </row>
    <row r="2214" ht="12.75">
      <c r="D2214" s="69"/>
    </row>
    <row r="2215" ht="12.75">
      <c r="D2215" s="69"/>
    </row>
    <row r="2216" ht="12.75">
      <c r="D2216" s="69"/>
    </row>
    <row r="2217" ht="12.75">
      <c r="D2217" s="69"/>
    </row>
    <row r="2218" ht="12.75">
      <c r="D2218" s="69"/>
    </row>
    <row r="2219" ht="12.75">
      <c r="D2219" s="69"/>
    </row>
    <row r="2220" ht="12.75">
      <c r="D2220" s="69"/>
    </row>
    <row r="2221" ht="12.75">
      <c r="D2221" s="69"/>
    </row>
    <row r="2222" ht="12.75">
      <c r="D2222" s="69"/>
    </row>
    <row r="2223" ht="12.75">
      <c r="D2223" s="69"/>
    </row>
    <row r="2224" ht="12.75">
      <c r="D2224" s="69"/>
    </row>
    <row r="2225" ht="12.75">
      <c r="D2225" s="69"/>
    </row>
    <row r="2226" ht="12.75">
      <c r="D2226" s="69"/>
    </row>
    <row r="2227" ht="12.75">
      <c r="D2227" s="69"/>
    </row>
    <row r="2228" ht="12.75">
      <c r="D2228" s="69"/>
    </row>
    <row r="2229" ht="12.75">
      <c r="D2229" s="69"/>
    </row>
    <row r="2230" ht="12.75">
      <c r="D2230" s="69"/>
    </row>
    <row r="2231" ht="12.75">
      <c r="D2231" s="69"/>
    </row>
    <row r="2232" ht="12.75">
      <c r="D2232" s="69"/>
    </row>
    <row r="2233" ht="12.75">
      <c r="D2233" s="69"/>
    </row>
    <row r="2234" ht="12.75">
      <c r="D2234" s="69"/>
    </row>
    <row r="2235" ht="12.75">
      <c r="D2235" s="69"/>
    </row>
    <row r="2236" ht="12.75">
      <c r="D2236" s="69"/>
    </row>
    <row r="2237" ht="12.75">
      <c r="D2237" s="69"/>
    </row>
    <row r="2238" ht="12.75">
      <c r="D2238" s="69"/>
    </row>
    <row r="2239" ht="12.75">
      <c r="D2239" s="69"/>
    </row>
    <row r="2240" ht="12.75">
      <c r="D2240" s="69"/>
    </row>
    <row r="2241" ht="12.75">
      <c r="D2241" s="69"/>
    </row>
    <row r="2242" ht="12.75">
      <c r="D2242" s="69"/>
    </row>
    <row r="2243" ht="12.75">
      <c r="D2243" s="69"/>
    </row>
    <row r="2244" ht="12.75">
      <c r="D2244" s="69"/>
    </row>
    <row r="2245" ht="12.75">
      <c r="D2245" s="69"/>
    </row>
    <row r="2246" ht="12.75">
      <c r="D2246" s="69"/>
    </row>
    <row r="2247" ht="12.75">
      <c r="D2247" s="69"/>
    </row>
    <row r="2248" ht="12.75">
      <c r="D2248" s="69"/>
    </row>
    <row r="2249" ht="12.75">
      <c r="D2249" s="69"/>
    </row>
    <row r="2250" ht="12.75">
      <c r="D2250" s="69"/>
    </row>
    <row r="2251" ht="12.75">
      <c r="D2251" s="69"/>
    </row>
    <row r="2252" ht="12.75">
      <c r="D2252" s="69"/>
    </row>
    <row r="2253" ht="12.75">
      <c r="D2253" s="69"/>
    </row>
    <row r="2254" ht="12.75">
      <c r="D2254" s="69"/>
    </row>
    <row r="2255" ht="12.75">
      <c r="D2255" s="69"/>
    </row>
    <row r="2256" ht="12.75">
      <c r="D2256" s="69"/>
    </row>
    <row r="2257" ht="12.75">
      <c r="D2257" s="69"/>
    </row>
    <row r="2258" ht="12.75">
      <c r="D2258" s="69"/>
    </row>
    <row r="2259" ht="12.75">
      <c r="D2259" s="69"/>
    </row>
    <row r="2260" ht="12.75">
      <c r="D2260" s="69"/>
    </row>
    <row r="2261" ht="12.75">
      <c r="D2261" s="69"/>
    </row>
    <row r="2262" ht="12.75">
      <c r="D2262" s="69"/>
    </row>
    <row r="2263" ht="12.75">
      <c r="D2263" s="69"/>
    </row>
    <row r="2264" ht="12.75">
      <c r="D2264" s="69"/>
    </row>
    <row r="2265" ht="12.75">
      <c r="D2265" s="69"/>
    </row>
    <row r="2266" ht="12.75">
      <c r="D2266" s="69"/>
    </row>
    <row r="2267" ht="12.75">
      <c r="D2267" s="69"/>
    </row>
    <row r="2268" ht="12.75">
      <c r="D2268" s="69"/>
    </row>
    <row r="2269" ht="12.75">
      <c r="D2269" s="69"/>
    </row>
    <row r="2270" ht="12.75">
      <c r="D2270" s="69"/>
    </row>
    <row r="2271" ht="12.75">
      <c r="D2271" s="69"/>
    </row>
    <row r="2272" ht="12.75">
      <c r="D2272" s="69"/>
    </row>
    <row r="2273" ht="12.75">
      <c r="D2273" s="69"/>
    </row>
    <row r="2274" ht="12.75">
      <c r="D2274" s="69"/>
    </row>
    <row r="2275" ht="12.75">
      <c r="D2275" s="69"/>
    </row>
    <row r="2276" ht="12.75">
      <c r="D2276" s="69"/>
    </row>
    <row r="2277" ht="12.75">
      <c r="D2277" s="69"/>
    </row>
    <row r="2278" ht="12.75">
      <c r="D2278" s="69"/>
    </row>
    <row r="2279" ht="12.75">
      <c r="D2279" s="69"/>
    </row>
    <row r="2280" ht="12.75">
      <c r="D2280" s="69"/>
    </row>
    <row r="2281" ht="12.75">
      <c r="D2281" s="69"/>
    </row>
    <row r="2282" ht="12.75">
      <c r="D2282" s="69"/>
    </row>
    <row r="2283" ht="12.75">
      <c r="D2283" s="69"/>
    </row>
    <row r="2284" ht="12.75">
      <c r="D2284" s="69"/>
    </row>
    <row r="2285" ht="12.75">
      <c r="D2285" s="69"/>
    </row>
    <row r="2286" ht="12.75">
      <c r="D2286" s="69"/>
    </row>
    <row r="2287" ht="12.75">
      <c r="D2287" s="69"/>
    </row>
    <row r="2288" ht="12.75">
      <c r="D2288" s="69"/>
    </row>
    <row r="2289" ht="12.75">
      <c r="D2289" s="69"/>
    </row>
    <row r="2290" ht="12.75">
      <c r="D2290" s="69"/>
    </row>
    <row r="2291" ht="12.75">
      <c r="D2291" s="69"/>
    </row>
    <row r="2292" ht="12.75">
      <c r="D2292" s="69"/>
    </row>
    <row r="2293" ht="12.75">
      <c r="D2293" s="69"/>
    </row>
    <row r="2294" ht="12.75">
      <c r="D2294" s="69"/>
    </row>
    <row r="2295" ht="12.75">
      <c r="D2295" s="69"/>
    </row>
    <row r="2296" ht="12.75">
      <c r="D2296" s="69"/>
    </row>
    <row r="2297" ht="12.75">
      <c r="D2297" s="69"/>
    </row>
    <row r="2298" ht="12.75">
      <c r="D2298" s="69"/>
    </row>
    <row r="2299" ht="12.75">
      <c r="D2299" s="69"/>
    </row>
    <row r="2300" ht="12.75">
      <c r="D2300" s="69"/>
    </row>
    <row r="2301" ht="12.75">
      <c r="D2301" s="69"/>
    </row>
    <row r="2302" ht="12.75">
      <c r="D2302" s="69"/>
    </row>
    <row r="2303" ht="12.75">
      <c r="D2303" s="69"/>
    </row>
    <row r="2304" ht="12.75">
      <c r="D2304" s="69"/>
    </row>
    <row r="2305" ht="12.75">
      <c r="D2305" s="69"/>
    </row>
    <row r="2306" ht="12.75">
      <c r="D2306" s="69"/>
    </row>
    <row r="2307" ht="12.75">
      <c r="D2307" s="69"/>
    </row>
    <row r="2308" ht="12.75">
      <c r="D2308" s="69"/>
    </row>
    <row r="2309" ht="12.75">
      <c r="D2309" s="69"/>
    </row>
    <row r="2310" ht="12.75">
      <c r="D2310" s="69"/>
    </row>
    <row r="2311" ht="12.75">
      <c r="D2311" s="69"/>
    </row>
    <row r="2312" ht="12.75">
      <c r="D2312" s="69"/>
    </row>
    <row r="2313" ht="12.75">
      <c r="D2313" s="69"/>
    </row>
    <row r="2314" ht="12.75">
      <c r="D2314" s="69"/>
    </row>
    <row r="2315" ht="12.75">
      <c r="D2315" s="69"/>
    </row>
    <row r="2316" ht="12.75">
      <c r="D2316" s="69"/>
    </row>
    <row r="2317" ht="12.75">
      <c r="D2317" s="69"/>
    </row>
    <row r="2318" ht="12.75">
      <c r="D2318" s="69"/>
    </row>
    <row r="2319" ht="12.75">
      <c r="D2319" s="69"/>
    </row>
    <row r="2320" ht="12.75">
      <c r="D2320" s="69"/>
    </row>
    <row r="2321" ht="12.75">
      <c r="D2321" s="69"/>
    </row>
    <row r="2322" ht="12.75">
      <c r="D2322" s="69"/>
    </row>
    <row r="2323" ht="12.75">
      <c r="D2323" s="69"/>
    </row>
    <row r="2324" ht="12.75">
      <c r="D2324" s="69"/>
    </row>
    <row r="2325" ht="12.75">
      <c r="D2325" s="69"/>
    </row>
    <row r="2326" ht="12.75">
      <c r="D2326" s="69"/>
    </row>
    <row r="2327" ht="12.75">
      <c r="D2327" s="69"/>
    </row>
    <row r="2328" ht="12.75">
      <c r="D2328" s="69"/>
    </row>
    <row r="2329" ht="12.75">
      <c r="D2329" s="69"/>
    </row>
    <row r="2330" ht="12.75">
      <c r="D2330" s="69"/>
    </row>
    <row r="2331" ht="12.75">
      <c r="D2331" s="69"/>
    </row>
    <row r="2332" ht="12.75">
      <c r="D2332" s="69"/>
    </row>
    <row r="2333" ht="12.75">
      <c r="D2333" s="69"/>
    </row>
    <row r="2334" ht="12.75">
      <c r="D2334" s="69"/>
    </row>
    <row r="2335" ht="12.75">
      <c r="D2335" s="69"/>
    </row>
    <row r="2336" ht="12.75">
      <c r="D2336" s="69"/>
    </row>
    <row r="2337" ht="12.75">
      <c r="D2337" s="69"/>
    </row>
    <row r="2338" ht="12.75">
      <c r="D2338" s="69"/>
    </row>
    <row r="2339" ht="12.75">
      <c r="D2339" s="69"/>
    </row>
    <row r="2340" ht="12.75">
      <c r="D2340" s="69"/>
    </row>
    <row r="2341" ht="12.75">
      <c r="D2341" s="69"/>
    </row>
    <row r="2342" ht="12.75">
      <c r="D2342" s="69"/>
    </row>
    <row r="2343" ht="12.75">
      <c r="D2343" s="69"/>
    </row>
    <row r="2344" ht="12.75">
      <c r="D2344" s="69"/>
    </row>
    <row r="2345" ht="12.75">
      <c r="D2345" s="69"/>
    </row>
    <row r="2346" ht="12.75">
      <c r="D2346" s="69"/>
    </row>
    <row r="2347" ht="12.75">
      <c r="D2347" s="69"/>
    </row>
    <row r="2348" ht="12.75">
      <c r="D2348" s="69"/>
    </row>
    <row r="2349" ht="12.75">
      <c r="D2349" s="69"/>
    </row>
    <row r="2350" ht="12.75">
      <c r="D2350" s="69"/>
    </row>
    <row r="2351" ht="12.75">
      <c r="D2351" s="69"/>
    </row>
    <row r="2352" ht="12.75">
      <c r="D2352" s="69"/>
    </row>
    <row r="2353" ht="12.75">
      <c r="D2353" s="69"/>
    </row>
    <row r="2354" ht="12.75">
      <c r="D2354" s="69"/>
    </row>
    <row r="2355" ht="12.75">
      <c r="D2355" s="69"/>
    </row>
    <row r="2356" ht="12.75">
      <c r="D2356" s="69"/>
    </row>
    <row r="2357" ht="12.75">
      <c r="D2357" s="69"/>
    </row>
    <row r="2358" ht="12.75">
      <c r="D2358" s="69"/>
    </row>
    <row r="2359" ht="12.75">
      <c r="D2359" s="69"/>
    </row>
    <row r="2360" ht="12.75">
      <c r="D2360" s="69"/>
    </row>
    <row r="2361" ht="12.75">
      <c r="D2361" s="69"/>
    </row>
    <row r="2362" ht="12.75">
      <c r="D2362" s="69"/>
    </row>
    <row r="2363" ht="12.75">
      <c r="D2363" s="69"/>
    </row>
    <row r="2364" ht="12.75">
      <c r="D2364" s="69"/>
    </row>
    <row r="2365" ht="12.75">
      <c r="D2365" s="69"/>
    </row>
    <row r="2366" ht="12.75">
      <c r="D2366" s="69"/>
    </row>
    <row r="2367" ht="12.75">
      <c r="D2367" s="69"/>
    </row>
    <row r="2368" ht="12.75">
      <c r="D2368" s="69"/>
    </row>
    <row r="2369" ht="12.75">
      <c r="D2369" s="69"/>
    </row>
    <row r="2370" ht="12.75">
      <c r="D2370" s="69"/>
    </row>
    <row r="2371" ht="12.75">
      <c r="D2371" s="69"/>
    </row>
    <row r="2372" ht="12.75">
      <c r="D2372" s="69"/>
    </row>
    <row r="2373" ht="12.75">
      <c r="D2373" s="69"/>
    </row>
    <row r="2374" ht="12.75">
      <c r="D2374" s="69"/>
    </row>
    <row r="2375" ht="12.75">
      <c r="D2375" s="69"/>
    </row>
    <row r="2376" ht="12.75">
      <c r="D2376" s="69"/>
    </row>
    <row r="2377" ht="12.75">
      <c r="D2377" s="69"/>
    </row>
    <row r="2378" ht="12.75">
      <c r="D2378" s="69"/>
    </row>
    <row r="2379" ht="12.75">
      <c r="D2379" s="69"/>
    </row>
    <row r="2380" ht="12.75">
      <c r="D2380" s="69"/>
    </row>
    <row r="2381" ht="12.75">
      <c r="D2381" s="69"/>
    </row>
    <row r="2382" ht="12.75">
      <c r="D2382" s="69"/>
    </row>
    <row r="2383" ht="12.75">
      <c r="D2383" s="69"/>
    </row>
    <row r="2384" ht="12.75">
      <c r="D2384" s="69"/>
    </row>
    <row r="2385" ht="12.75">
      <c r="D2385" s="69"/>
    </row>
    <row r="2386" ht="12.75">
      <c r="D2386" s="69"/>
    </row>
    <row r="2387" ht="12.75">
      <c r="D2387" s="69"/>
    </row>
    <row r="2388" ht="12.75">
      <c r="D2388" s="69"/>
    </row>
    <row r="2389" ht="12.75">
      <c r="D2389" s="69"/>
    </row>
    <row r="2390" ht="12.75">
      <c r="D2390" s="69"/>
    </row>
    <row r="2391" ht="12.75">
      <c r="D2391" s="69"/>
    </row>
    <row r="2392" ht="12.75">
      <c r="D2392" s="69"/>
    </row>
    <row r="2393" ht="12.75">
      <c r="D2393" s="69"/>
    </row>
    <row r="2394" ht="12.75">
      <c r="D2394" s="69"/>
    </row>
    <row r="2395" ht="12.75">
      <c r="D2395" s="69"/>
    </row>
    <row r="2396" ht="12.75">
      <c r="D2396" s="69"/>
    </row>
    <row r="2397" ht="12.75">
      <c r="D2397" s="69"/>
    </row>
    <row r="2398" ht="12.75">
      <c r="D2398" s="69"/>
    </row>
    <row r="2399" ht="12.75">
      <c r="D2399" s="69"/>
    </row>
    <row r="2400" ht="12.75">
      <c r="D2400" s="69"/>
    </row>
    <row r="2401" ht="12.75">
      <c r="D2401" s="69"/>
    </row>
    <row r="2402" ht="12.75">
      <c r="D2402" s="69"/>
    </row>
    <row r="2403" ht="12.75">
      <c r="D2403" s="69"/>
    </row>
    <row r="2404" ht="12.75">
      <c r="D2404" s="69"/>
    </row>
    <row r="2405" ht="12.75">
      <c r="D2405" s="69"/>
    </row>
    <row r="2406" ht="12.75">
      <c r="D2406" s="69"/>
    </row>
    <row r="2407" ht="12.75">
      <c r="D2407" s="69"/>
    </row>
    <row r="2408" ht="12.75">
      <c r="D2408" s="69"/>
    </row>
    <row r="2409" ht="12.75">
      <c r="D2409" s="69"/>
    </row>
    <row r="2410" ht="12.75">
      <c r="D2410" s="69"/>
    </row>
    <row r="2411" ht="12.75">
      <c r="D2411" s="69"/>
    </row>
    <row r="2412" ht="12.75">
      <c r="D2412" s="69"/>
    </row>
    <row r="2413" ht="12.75">
      <c r="D2413" s="69"/>
    </row>
    <row r="2414" ht="12.75">
      <c r="D2414" s="69"/>
    </row>
    <row r="2415" ht="12.75">
      <c r="D2415" s="69"/>
    </row>
    <row r="2416" ht="12.75">
      <c r="D2416" s="69"/>
    </row>
    <row r="2417" ht="12.75">
      <c r="D2417" s="69"/>
    </row>
    <row r="2418" ht="12.75">
      <c r="D2418" s="69"/>
    </row>
    <row r="2419" ht="12.75">
      <c r="D2419" s="69"/>
    </row>
    <row r="2420" ht="12.75">
      <c r="D2420" s="69"/>
    </row>
    <row r="2421" ht="12.75">
      <c r="D2421" s="69"/>
    </row>
    <row r="2422" ht="12.75">
      <c r="D2422" s="69"/>
    </row>
    <row r="2423" ht="12.75">
      <c r="D2423" s="69"/>
    </row>
    <row r="2424" ht="12.75">
      <c r="D2424" s="69"/>
    </row>
    <row r="2425" ht="12.75">
      <c r="D2425" s="69"/>
    </row>
    <row r="2426" ht="12.75">
      <c r="D2426" s="69"/>
    </row>
    <row r="2427" ht="12.75">
      <c r="D2427" s="69"/>
    </row>
    <row r="2428" ht="12.75">
      <c r="D2428" s="69"/>
    </row>
    <row r="2429" ht="12.75">
      <c r="D2429" s="69"/>
    </row>
    <row r="2430" ht="12.75">
      <c r="D2430" s="69"/>
    </row>
    <row r="2431" ht="12.75">
      <c r="D2431" s="69"/>
    </row>
    <row r="2432" ht="12.75">
      <c r="D2432" s="69"/>
    </row>
  </sheetData>
  <sheetProtection/>
  <mergeCells count="36">
    <mergeCell ref="A493:C493"/>
    <mergeCell ref="A496:C496"/>
    <mergeCell ref="A498:C498"/>
    <mergeCell ref="A509:C509"/>
    <mergeCell ref="A531:C531"/>
    <mergeCell ref="A523:C523"/>
    <mergeCell ref="A497:C497"/>
    <mergeCell ref="A526:C526"/>
    <mergeCell ref="A197:B197"/>
    <mergeCell ref="B484:C484"/>
    <mergeCell ref="A482:C482"/>
    <mergeCell ref="A475:B475"/>
    <mergeCell ref="A476:B476"/>
    <mergeCell ref="A477:B477"/>
    <mergeCell ref="A478:B479"/>
    <mergeCell ref="B483:C483"/>
    <mergeCell ref="B85:C85"/>
    <mergeCell ref="A258:C258"/>
    <mergeCell ref="A444:C444"/>
    <mergeCell ref="B11:C11"/>
    <mergeCell ref="A47:C47"/>
    <mergeCell ref="A314:C314"/>
    <mergeCell ref="B125:C125"/>
    <mergeCell ref="A133:C133"/>
    <mergeCell ref="B259:C259"/>
    <mergeCell ref="B160:C160"/>
    <mergeCell ref="C540:D540"/>
    <mergeCell ref="C4:F4"/>
    <mergeCell ref="C5:F5"/>
    <mergeCell ref="A10:C10"/>
    <mergeCell ref="A8:C9"/>
    <mergeCell ref="C7:F7"/>
    <mergeCell ref="E8:E9"/>
    <mergeCell ref="F8:F9"/>
    <mergeCell ref="D8:D9"/>
    <mergeCell ref="A439:C439"/>
  </mergeCells>
  <printOptions/>
  <pageMargins left="0.275590551181102" right="0" top="0.196850393700787" bottom="0.15748031496063" header="0" footer="0"/>
  <pageSetup horizontalDpi="600" verticalDpi="600" orientation="landscape" paperSize="9" scale="80" r:id="rId2"/>
  <headerFooter alignWithMargins="0">
    <oddFooter>&amp;R[Page]&amp;P</oddFooter>
  </headerFooter>
  <drawing r:id="rId1"/>
</worksheet>
</file>

<file path=xl/worksheets/sheet3.xml><?xml version="1.0" encoding="utf-8"?>
<worksheet xmlns="http://schemas.openxmlformats.org/spreadsheetml/2006/main" xmlns:r="http://schemas.openxmlformats.org/officeDocument/2006/relationships">
  <dimension ref="A1:I85"/>
  <sheetViews>
    <sheetView zoomScalePageLayoutView="0" workbookViewId="0" topLeftCell="A31">
      <selection activeCell="I42" sqref="I42"/>
    </sheetView>
  </sheetViews>
  <sheetFormatPr defaultColWidth="9.140625" defaultRowHeight="12.75"/>
  <cols>
    <col min="1" max="1" width="7.140625" style="0" customWidth="1"/>
    <col min="2" max="2" width="37.28125" style="0" customWidth="1"/>
    <col min="3" max="3" width="13.57421875" style="0" customWidth="1"/>
    <col min="4" max="4" width="15.00390625" style="0" customWidth="1"/>
    <col min="5" max="5" width="13.57421875" style="0" customWidth="1"/>
  </cols>
  <sheetData>
    <row r="1" spans="1:5" ht="15.75">
      <c r="A1" s="43"/>
      <c r="B1" s="41" t="s">
        <v>830</v>
      </c>
      <c r="C1" s="42"/>
      <c r="D1" s="45"/>
      <c r="E1" s="42"/>
    </row>
    <row r="2" spans="1:5" ht="15">
      <c r="A2" s="43"/>
      <c r="B2" s="44" t="s">
        <v>831</v>
      </c>
      <c r="C2" s="43"/>
      <c r="D2" s="42"/>
      <c r="E2" s="59" t="s">
        <v>344</v>
      </c>
    </row>
    <row r="3" spans="1:5" ht="15">
      <c r="A3" s="60"/>
      <c r="B3" s="42"/>
      <c r="C3" s="42"/>
      <c r="D3" s="45"/>
      <c r="E3" s="61" t="s">
        <v>856</v>
      </c>
    </row>
    <row r="4" spans="1:6" ht="15.75">
      <c r="A4" s="3"/>
      <c r="B4" s="188" t="s">
        <v>857</v>
      </c>
      <c r="C4" s="188"/>
      <c r="D4" s="188"/>
      <c r="E4" s="188"/>
      <c r="F4" s="188"/>
    </row>
    <row r="5" spans="1:6" ht="15.75">
      <c r="A5" s="3"/>
      <c r="B5" s="188" t="s">
        <v>858</v>
      </c>
      <c r="C5" s="188"/>
      <c r="D5" s="188"/>
      <c r="E5" s="188"/>
      <c r="F5" s="188"/>
    </row>
    <row r="6" spans="1:5" ht="16.5" thickBot="1">
      <c r="A6" s="1"/>
      <c r="B6" s="4" t="s">
        <v>345</v>
      </c>
      <c r="C6" s="4"/>
      <c r="D6" s="2"/>
      <c r="E6" s="5" t="s">
        <v>346</v>
      </c>
    </row>
    <row r="7" spans="1:5" ht="45" customHeight="1" thickBot="1">
      <c r="A7" s="6" t="s">
        <v>347</v>
      </c>
      <c r="B7" s="7" t="s">
        <v>348</v>
      </c>
      <c r="C7" s="8" t="s">
        <v>349</v>
      </c>
      <c r="D7" s="9" t="s">
        <v>350</v>
      </c>
      <c r="E7" s="10" t="s">
        <v>351</v>
      </c>
    </row>
    <row r="8" spans="1:5" ht="15.75" thickBot="1">
      <c r="A8" s="6" t="s">
        <v>771</v>
      </c>
      <c r="B8" s="11" t="s">
        <v>549</v>
      </c>
      <c r="C8" s="8" t="s">
        <v>352</v>
      </c>
      <c r="D8" s="9">
        <v>1</v>
      </c>
      <c r="E8" s="10">
        <v>2</v>
      </c>
    </row>
    <row r="9" spans="1:5" ht="15">
      <c r="A9" s="12" t="s">
        <v>771</v>
      </c>
      <c r="B9" s="13" t="s">
        <v>353</v>
      </c>
      <c r="C9" s="14" t="s">
        <v>768</v>
      </c>
      <c r="D9" s="15" t="s">
        <v>354</v>
      </c>
      <c r="E9" s="16" t="s">
        <v>354</v>
      </c>
    </row>
    <row r="10" spans="1:5" ht="39.75" customHeight="1">
      <c r="A10" s="17"/>
      <c r="B10" s="18" t="s">
        <v>355</v>
      </c>
      <c r="C10" s="19" t="s">
        <v>356</v>
      </c>
      <c r="D10" s="20" t="s">
        <v>354</v>
      </c>
      <c r="E10" s="21" t="s">
        <v>354</v>
      </c>
    </row>
    <row r="11" spans="1:5" ht="60" customHeight="1">
      <c r="A11" s="17" t="s">
        <v>357</v>
      </c>
      <c r="B11" s="18" t="s">
        <v>358</v>
      </c>
      <c r="C11" s="19" t="s">
        <v>359</v>
      </c>
      <c r="D11" s="46">
        <v>31182</v>
      </c>
      <c r="E11" s="47">
        <f>178872-1</f>
        <v>178871</v>
      </c>
    </row>
    <row r="12" spans="1:5" ht="69.75" customHeight="1">
      <c r="A12" s="17" t="s">
        <v>360</v>
      </c>
      <c r="B12" s="18" t="s">
        <v>361</v>
      </c>
      <c r="C12" s="19" t="s">
        <v>362</v>
      </c>
      <c r="D12" s="46">
        <v>860474</v>
      </c>
      <c r="E12" s="47">
        <v>571763</v>
      </c>
    </row>
    <row r="13" spans="1:5" ht="39.75" customHeight="1">
      <c r="A13" s="17" t="s">
        <v>363</v>
      </c>
      <c r="B13" s="18" t="s">
        <v>364</v>
      </c>
      <c r="C13" s="19" t="s">
        <v>365</v>
      </c>
      <c r="D13" s="46">
        <v>12458694</v>
      </c>
      <c r="E13" s="47">
        <v>13539782</v>
      </c>
    </row>
    <row r="14" spans="1:5" ht="39.75" customHeight="1">
      <c r="A14" s="17" t="s">
        <v>366</v>
      </c>
      <c r="B14" s="18" t="s">
        <v>367</v>
      </c>
      <c r="C14" s="19" t="s">
        <v>368</v>
      </c>
      <c r="D14" s="46"/>
      <c r="E14" s="47"/>
    </row>
    <row r="15" spans="1:5" ht="85.5" customHeight="1">
      <c r="A15" s="17" t="s">
        <v>369</v>
      </c>
      <c r="B15" s="18" t="s">
        <v>370</v>
      </c>
      <c r="C15" s="19" t="s">
        <v>371</v>
      </c>
      <c r="D15" s="46"/>
      <c r="E15" s="47"/>
    </row>
    <row r="16" spans="1:5" ht="39.75" customHeight="1">
      <c r="A16" s="17"/>
      <c r="B16" s="22" t="s">
        <v>372</v>
      </c>
      <c r="C16" s="19" t="s">
        <v>373</v>
      </c>
      <c r="D16" s="46"/>
      <c r="E16" s="47"/>
    </row>
    <row r="17" spans="1:5" ht="48.75" customHeight="1">
      <c r="A17" s="17" t="s">
        <v>374</v>
      </c>
      <c r="B17" s="18" t="s">
        <v>375</v>
      </c>
      <c r="C17" s="19" t="s">
        <v>376</v>
      </c>
      <c r="D17" s="46"/>
      <c r="E17" s="47">
        <v>50487</v>
      </c>
    </row>
    <row r="18" spans="1:5" ht="48.75" customHeight="1">
      <c r="A18" s="17"/>
      <c r="B18" s="22" t="s">
        <v>377</v>
      </c>
      <c r="C18" s="19" t="s">
        <v>378</v>
      </c>
      <c r="D18" s="46"/>
      <c r="E18" s="47">
        <v>50487</v>
      </c>
    </row>
    <row r="19" spans="1:5" ht="39.75" customHeight="1">
      <c r="A19" s="17" t="s">
        <v>379</v>
      </c>
      <c r="B19" s="18" t="s">
        <v>380</v>
      </c>
      <c r="C19" s="19" t="s">
        <v>381</v>
      </c>
      <c r="D19" s="46">
        <f>D11+D12+D13+D14+D15+D17</f>
        <v>13350350</v>
      </c>
      <c r="E19" s="63">
        <f>E11+E12+E13+E14+E15+E17</f>
        <v>14340903</v>
      </c>
    </row>
    <row r="20" spans="1:5" ht="39.75" customHeight="1">
      <c r="A20" s="17"/>
      <c r="B20" s="18" t="s">
        <v>382</v>
      </c>
      <c r="C20" s="19" t="s">
        <v>383</v>
      </c>
      <c r="D20" s="48" t="s">
        <v>384</v>
      </c>
      <c r="E20" s="49" t="s">
        <v>384</v>
      </c>
    </row>
    <row r="21" spans="1:5" ht="90" customHeight="1">
      <c r="A21" s="17" t="s">
        <v>357</v>
      </c>
      <c r="B21" s="18" t="s">
        <v>385</v>
      </c>
      <c r="C21" s="19" t="s">
        <v>386</v>
      </c>
      <c r="D21" s="46">
        <v>2485805</v>
      </c>
      <c r="E21" s="47">
        <f>2189918+1</f>
        <v>2189919</v>
      </c>
    </row>
    <row r="22" spans="1:5" ht="39.75" customHeight="1">
      <c r="A22" s="23" t="s">
        <v>360</v>
      </c>
      <c r="B22" s="18" t="s">
        <v>387</v>
      </c>
      <c r="C22" s="24">
        <v>20</v>
      </c>
      <c r="D22" s="48" t="s">
        <v>384</v>
      </c>
      <c r="E22" s="49" t="s">
        <v>384</v>
      </c>
    </row>
    <row r="23" spans="1:5" ht="59.25" customHeight="1">
      <c r="A23" s="23"/>
      <c r="B23" s="18" t="s">
        <v>388</v>
      </c>
      <c r="C23" s="24">
        <v>21</v>
      </c>
      <c r="D23" s="50">
        <v>47059</v>
      </c>
      <c r="E23" s="51">
        <v>11756</v>
      </c>
    </row>
    <row r="24" spans="1:5" ht="57.75" customHeight="1">
      <c r="A24" s="25"/>
      <c r="B24" s="18" t="s">
        <v>389</v>
      </c>
      <c r="C24" s="26">
        <v>22</v>
      </c>
      <c r="D24" s="46">
        <v>47059</v>
      </c>
      <c r="E24" s="47">
        <v>7185</v>
      </c>
    </row>
    <row r="25" spans="1:5" ht="39.75" customHeight="1">
      <c r="A25" s="23"/>
      <c r="B25" s="22" t="s">
        <v>390</v>
      </c>
      <c r="C25" s="19" t="s">
        <v>391</v>
      </c>
      <c r="D25" s="46" t="s">
        <v>392</v>
      </c>
      <c r="E25" s="47" t="s">
        <v>393</v>
      </c>
    </row>
    <row r="26" spans="1:5" ht="39.75" customHeight="1">
      <c r="A26" s="23"/>
      <c r="B26" s="18" t="s">
        <v>394</v>
      </c>
      <c r="C26" s="24">
        <v>23</v>
      </c>
      <c r="D26" s="46">
        <v>17037</v>
      </c>
      <c r="E26" s="47">
        <v>17037</v>
      </c>
    </row>
    <row r="27" spans="1:5" ht="39.75" customHeight="1">
      <c r="A27" s="23"/>
      <c r="B27" s="22" t="s">
        <v>395</v>
      </c>
      <c r="C27" s="24">
        <v>24</v>
      </c>
      <c r="D27" s="46"/>
      <c r="E27" s="47"/>
    </row>
    <row r="28" spans="1:5" ht="39.75" customHeight="1">
      <c r="A28" s="23"/>
      <c r="B28" s="18" t="s">
        <v>859</v>
      </c>
      <c r="C28" s="24">
        <v>25</v>
      </c>
      <c r="D28" s="46"/>
      <c r="E28" s="47">
        <v>757028</v>
      </c>
    </row>
    <row r="29" spans="1:5" ht="39.75" customHeight="1">
      <c r="A29" s="23"/>
      <c r="B29" s="22" t="s">
        <v>860</v>
      </c>
      <c r="C29" s="24">
        <v>26</v>
      </c>
      <c r="D29" s="46"/>
      <c r="E29" s="47"/>
    </row>
    <row r="30" spans="1:5" ht="61.5" customHeight="1">
      <c r="A30" s="23"/>
      <c r="B30" s="18" t="s">
        <v>861</v>
      </c>
      <c r="C30" s="24">
        <v>27</v>
      </c>
      <c r="D30" s="46"/>
      <c r="E30" s="47"/>
    </row>
    <row r="31" spans="1:5" ht="39.75" customHeight="1">
      <c r="A31" s="23"/>
      <c r="B31" s="18" t="s">
        <v>862</v>
      </c>
      <c r="C31" s="24">
        <v>30</v>
      </c>
      <c r="D31" s="46">
        <f>D23+D26+D28+D30</f>
        <v>64096</v>
      </c>
      <c r="E31" s="63">
        <f>E23+E26+E28+E30</f>
        <v>785821</v>
      </c>
    </row>
    <row r="32" spans="1:5" ht="39.75" customHeight="1">
      <c r="A32" s="23" t="s">
        <v>363</v>
      </c>
      <c r="B32" s="18" t="s">
        <v>863</v>
      </c>
      <c r="C32" s="24">
        <v>31</v>
      </c>
      <c r="D32" s="46">
        <v>0</v>
      </c>
      <c r="E32" s="47">
        <v>0</v>
      </c>
    </row>
    <row r="33" spans="1:5" ht="39.75" customHeight="1">
      <c r="A33" s="23" t="s">
        <v>366</v>
      </c>
      <c r="B33" s="18" t="s">
        <v>864</v>
      </c>
      <c r="C33" s="24">
        <v>32</v>
      </c>
      <c r="D33" s="48" t="s">
        <v>384</v>
      </c>
      <c r="E33" s="49" t="s">
        <v>384</v>
      </c>
    </row>
    <row r="34" spans="1:5" ht="39.75" customHeight="1">
      <c r="A34" s="23"/>
      <c r="B34" s="27" t="s">
        <v>865</v>
      </c>
      <c r="C34" s="24">
        <v>33</v>
      </c>
      <c r="D34" s="46">
        <v>13928</v>
      </c>
      <c r="E34" s="47">
        <v>22356</v>
      </c>
    </row>
    <row r="35" spans="1:5" ht="39.75" customHeight="1">
      <c r="A35" s="23"/>
      <c r="B35" s="28" t="s">
        <v>866</v>
      </c>
      <c r="C35" s="19" t="s">
        <v>867</v>
      </c>
      <c r="D35" s="46"/>
      <c r="E35" s="47"/>
    </row>
    <row r="36" spans="1:5" ht="39.75" customHeight="1">
      <c r="A36" s="23"/>
      <c r="B36" s="18" t="s">
        <v>868</v>
      </c>
      <c r="C36" s="24">
        <v>34</v>
      </c>
      <c r="D36" s="48" t="s">
        <v>384</v>
      </c>
      <c r="E36" s="49" t="s">
        <v>384</v>
      </c>
    </row>
    <row r="37" spans="1:5" ht="39.75" customHeight="1">
      <c r="A37" s="23"/>
      <c r="B37" s="18" t="s">
        <v>396</v>
      </c>
      <c r="C37" s="24">
        <v>35</v>
      </c>
      <c r="D37" s="46">
        <v>96614</v>
      </c>
      <c r="E37" s="52">
        <v>10537</v>
      </c>
    </row>
    <row r="38" spans="1:5" ht="39.75" customHeight="1">
      <c r="A38" s="23"/>
      <c r="B38" s="22" t="s">
        <v>397</v>
      </c>
      <c r="C38" s="24" t="s">
        <v>398</v>
      </c>
      <c r="D38" s="46"/>
      <c r="E38" s="47">
        <v>4414</v>
      </c>
    </row>
    <row r="39" spans="1:5" ht="39.75" customHeight="1">
      <c r="A39" s="23"/>
      <c r="B39" s="18" t="s">
        <v>868</v>
      </c>
      <c r="C39" s="24">
        <v>36</v>
      </c>
      <c r="D39" s="46" t="s">
        <v>392</v>
      </c>
      <c r="E39" s="47" t="s">
        <v>399</v>
      </c>
    </row>
    <row r="40" spans="1:5" ht="39.75" customHeight="1">
      <c r="A40" s="23"/>
      <c r="B40" s="18" t="s">
        <v>400</v>
      </c>
      <c r="C40" s="24">
        <v>40</v>
      </c>
      <c r="D40" s="46">
        <f>D34+D35+D37+D38</f>
        <v>110542</v>
      </c>
      <c r="E40" s="63">
        <f>E34+E35+E37+E38</f>
        <v>37307</v>
      </c>
    </row>
    <row r="41" spans="1:5" ht="39.75" customHeight="1">
      <c r="A41" s="23" t="s">
        <v>369</v>
      </c>
      <c r="B41" s="18" t="s">
        <v>401</v>
      </c>
      <c r="C41" s="24">
        <v>41</v>
      </c>
      <c r="D41" s="46"/>
      <c r="E41" s="47"/>
    </row>
    <row r="42" spans="1:5" ht="39.75" customHeight="1">
      <c r="A42" s="23"/>
      <c r="B42" s="22" t="s">
        <v>402</v>
      </c>
      <c r="C42" s="24" t="s">
        <v>403</v>
      </c>
      <c r="D42" s="46"/>
      <c r="E42" s="47"/>
    </row>
    <row r="43" spans="1:5" ht="39.75" customHeight="1">
      <c r="A43" s="23" t="s">
        <v>374</v>
      </c>
      <c r="B43" s="18" t="s">
        <v>404</v>
      </c>
      <c r="C43" s="24">
        <v>42</v>
      </c>
      <c r="D43" s="46">
        <v>23107</v>
      </c>
      <c r="E43" s="47">
        <v>12248</v>
      </c>
    </row>
    <row r="44" spans="1:5" ht="39.75" customHeight="1">
      <c r="A44" s="23" t="s">
        <v>379</v>
      </c>
      <c r="B44" s="18" t="s">
        <v>496</v>
      </c>
      <c r="C44" s="24">
        <v>45</v>
      </c>
      <c r="D44" s="46">
        <f>D21+D31+D32+D40+D41+D42+D43</f>
        <v>2683550</v>
      </c>
      <c r="E44" s="63">
        <f>E21+E31+E32+E40+E41+E42+E43</f>
        <v>3025295</v>
      </c>
    </row>
    <row r="45" spans="1:5" ht="39.75" customHeight="1">
      <c r="A45" s="23" t="s">
        <v>405</v>
      </c>
      <c r="B45" s="18" t="s">
        <v>406</v>
      </c>
      <c r="C45" s="24">
        <v>46</v>
      </c>
      <c r="D45" s="46">
        <f>D19+D44</f>
        <v>16033900</v>
      </c>
      <c r="E45" s="63">
        <f>E19+E44</f>
        <v>17366198</v>
      </c>
    </row>
    <row r="46" spans="1:5" ht="39.75" customHeight="1">
      <c r="A46" s="23" t="s">
        <v>549</v>
      </c>
      <c r="B46" s="18" t="s">
        <v>407</v>
      </c>
      <c r="C46" s="24">
        <v>50</v>
      </c>
      <c r="D46" s="48" t="s">
        <v>384</v>
      </c>
      <c r="E46" s="49" t="s">
        <v>384</v>
      </c>
    </row>
    <row r="47" spans="1:5" ht="39.75" customHeight="1">
      <c r="A47" s="23"/>
      <c r="B47" s="18" t="s">
        <v>408</v>
      </c>
      <c r="C47" s="24">
        <v>51</v>
      </c>
      <c r="D47" s="48" t="s">
        <v>384</v>
      </c>
      <c r="E47" s="49" t="s">
        <v>384</v>
      </c>
    </row>
    <row r="48" spans="1:5" ht="39.75" customHeight="1">
      <c r="A48" s="23" t="s">
        <v>357</v>
      </c>
      <c r="B48" s="18" t="s">
        <v>409</v>
      </c>
      <c r="C48" s="24">
        <v>52</v>
      </c>
      <c r="D48" s="46"/>
      <c r="E48" s="47"/>
    </row>
    <row r="49" spans="1:5" ht="39.75" customHeight="1">
      <c r="A49" s="23"/>
      <c r="B49" s="22" t="s">
        <v>410</v>
      </c>
      <c r="C49" s="24">
        <v>53</v>
      </c>
      <c r="D49" s="46"/>
      <c r="E49" s="47"/>
    </row>
    <row r="50" spans="1:5" ht="39.75" customHeight="1">
      <c r="A50" s="23" t="s">
        <v>411</v>
      </c>
      <c r="B50" s="18" t="s">
        <v>412</v>
      </c>
      <c r="C50" s="24">
        <v>54</v>
      </c>
      <c r="D50" s="46"/>
      <c r="E50" s="47"/>
    </row>
    <row r="51" spans="1:5" ht="36" customHeight="1">
      <c r="A51" s="23" t="s">
        <v>363</v>
      </c>
      <c r="B51" s="18" t="s">
        <v>413</v>
      </c>
      <c r="C51" s="24">
        <v>55</v>
      </c>
      <c r="D51" s="46">
        <v>1899922</v>
      </c>
      <c r="E51" s="47">
        <v>317845</v>
      </c>
    </row>
    <row r="52" spans="1:5" ht="39.75" customHeight="1">
      <c r="A52" s="23"/>
      <c r="B52" s="18" t="s">
        <v>414</v>
      </c>
      <c r="C52" s="24">
        <v>58</v>
      </c>
      <c r="D52" s="46">
        <f>D48+D50+D51</f>
        <v>1899922</v>
      </c>
      <c r="E52" s="63">
        <f>E48+E50+E51</f>
        <v>317845</v>
      </c>
    </row>
    <row r="53" spans="1:5" ht="39.75" customHeight="1">
      <c r="A53" s="23"/>
      <c r="B53" s="18" t="s">
        <v>415</v>
      </c>
      <c r="C53" s="24">
        <v>59</v>
      </c>
      <c r="D53" s="48" t="s">
        <v>384</v>
      </c>
      <c r="E53" s="49" t="s">
        <v>384</v>
      </c>
    </row>
    <row r="54" spans="1:5" ht="39.75" customHeight="1">
      <c r="A54" s="23" t="s">
        <v>357</v>
      </c>
      <c r="B54" s="18" t="s">
        <v>416</v>
      </c>
      <c r="C54" s="24">
        <v>60</v>
      </c>
      <c r="D54" s="46">
        <v>39993</v>
      </c>
      <c r="E54" s="47">
        <v>25856680</v>
      </c>
    </row>
    <row r="55" spans="1:5" ht="39.75" customHeight="1">
      <c r="A55" s="23"/>
      <c r="B55" s="22" t="s">
        <v>417</v>
      </c>
      <c r="C55" s="24">
        <v>61</v>
      </c>
      <c r="D55" s="46">
        <v>39993</v>
      </c>
      <c r="E55" s="47">
        <v>90468</v>
      </c>
    </row>
    <row r="56" spans="1:5" ht="39.75" customHeight="1">
      <c r="A56" s="23"/>
      <c r="B56" s="22" t="s">
        <v>418</v>
      </c>
      <c r="C56" s="24" t="s">
        <v>419</v>
      </c>
      <c r="D56" s="50" t="s">
        <v>354</v>
      </c>
      <c r="E56" s="51" t="s">
        <v>354</v>
      </c>
    </row>
    <row r="57" spans="1:5" ht="118.5" customHeight="1">
      <c r="A57" s="23" t="s">
        <v>411</v>
      </c>
      <c r="B57" s="18" t="s">
        <v>420</v>
      </c>
      <c r="C57" s="24">
        <v>62</v>
      </c>
      <c r="D57" s="46">
        <v>828814</v>
      </c>
      <c r="E57" s="47">
        <v>737168</v>
      </c>
    </row>
    <row r="58" spans="1:5" ht="39.75" customHeight="1">
      <c r="A58" s="23"/>
      <c r="B58" s="22" t="s">
        <v>421</v>
      </c>
      <c r="C58" s="24">
        <v>63</v>
      </c>
      <c r="D58" s="48" t="s">
        <v>384</v>
      </c>
      <c r="E58" s="49" t="s">
        <v>384</v>
      </c>
    </row>
    <row r="59" spans="1:5" ht="39.75" customHeight="1">
      <c r="A59" s="23"/>
      <c r="B59" s="22" t="s">
        <v>422</v>
      </c>
      <c r="C59" s="24" t="s">
        <v>423</v>
      </c>
      <c r="D59" s="46">
        <v>637006</v>
      </c>
      <c r="E59" s="47">
        <v>546718</v>
      </c>
    </row>
    <row r="60" spans="1:5" ht="39.75" customHeight="1">
      <c r="A60" s="23"/>
      <c r="B60" s="22" t="s">
        <v>424</v>
      </c>
      <c r="C60" s="24">
        <v>64</v>
      </c>
      <c r="D60" s="46"/>
      <c r="E60" s="47"/>
    </row>
    <row r="61" spans="1:5" ht="39.75" customHeight="1">
      <c r="A61" s="23" t="s">
        <v>425</v>
      </c>
      <c r="B61" s="18" t="s">
        <v>464</v>
      </c>
      <c r="C61" s="24">
        <v>65</v>
      </c>
      <c r="D61" s="50">
        <v>90430</v>
      </c>
      <c r="E61" s="51">
        <v>124</v>
      </c>
    </row>
    <row r="62" spans="1:5" ht="39.75" customHeight="1">
      <c r="A62" s="23"/>
      <c r="B62" s="22" t="s">
        <v>465</v>
      </c>
      <c r="C62" s="24">
        <v>66</v>
      </c>
      <c r="D62" s="53"/>
      <c r="E62" s="54"/>
    </row>
    <row r="63" spans="1:5" ht="39.75" customHeight="1">
      <c r="A63" s="23" t="s">
        <v>466</v>
      </c>
      <c r="B63" s="18" t="s">
        <v>467</v>
      </c>
      <c r="C63" s="24">
        <v>70</v>
      </c>
      <c r="D63" s="46"/>
      <c r="E63" s="47"/>
    </row>
    <row r="64" spans="1:5" ht="39.75" customHeight="1">
      <c r="A64" s="23" t="s">
        <v>468</v>
      </c>
      <c r="B64" s="18" t="s">
        <v>469</v>
      </c>
      <c r="C64" s="24">
        <v>71</v>
      </c>
      <c r="D64" s="55"/>
      <c r="E64" s="56"/>
    </row>
    <row r="65" spans="1:5" ht="39.75" customHeight="1">
      <c r="A65" s="23" t="s">
        <v>470</v>
      </c>
      <c r="B65" s="18" t="s">
        <v>471</v>
      </c>
      <c r="C65" s="24">
        <v>72</v>
      </c>
      <c r="D65" s="46">
        <v>446394</v>
      </c>
      <c r="E65" s="47">
        <v>519536</v>
      </c>
    </row>
    <row r="66" spans="1:5" ht="39.75" customHeight="1">
      <c r="A66" s="23" t="s">
        <v>472</v>
      </c>
      <c r="B66" s="18" t="s">
        <v>473</v>
      </c>
      <c r="C66" s="24">
        <v>73</v>
      </c>
      <c r="D66" s="46">
        <v>618560</v>
      </c>
      <c r="E66" s="47">
        <v>559950</v>
      </c>
    </row>
    <row r="67" spans="1:5" ht="39.75" customHeight="1">
      <c r="A67" s="23"/>
      <c r="B67" s="18" t="s">
        <v>474</v>
      </c>
      <c r="C67" s="24" t="s">
        <v>475</v>
      </c>
      <c r="D67" s="48" t="s">
        <v>384</v>
      </c>
      <c r="E67" s="49" t="s">
        <v>384</v>
      </c>
    </row>
    <row r="68" spans="1:5" ht="39.75" customHeight="1">
      <c r="A68" s="23" t="s">
        <v>476</v>
      </c>
      <c r="B68" s="18" t="s">
        <v>477</v>
      </c>
      <c r="C68" s="24">
        <v>74</v>
      </c>
      <c r="D68" s="46"/>
      <c r="E68" s="47"/>
    </row>
    <row r="69" spans="1:5" ht="49.5" customHeight="1">
      <c r="A69" s="23" t="s">
        <v>478</v>
      </c>
      <c r="B69" s="18" t="s">
        <v>479</v>
      </c>
      <c r="C69" s="24">
        <v>75</v>
      </c>
      <c r="D69" s="46">
        <v>623273</v>
      </c>
      <c r="E69" s="47">
        <v>953535</v>
      </c>
    </row>
    <row r="70" spans="1:5" ht="39.75" customHeight="1">
      <c r="A70" s="23" t="s">
        <v>480</v>
      </c>
      <c r="B70" s="18" t="s">
        <v>481</v>
      </c>
      <c r="C70" s="24">
        <v>78</v>
      </c>
      <c r="D70" s="50">
        <f>D54+D57+D61+D63+D64+D65+D66+D68+D69</f>
        <v>2647464</v>
      </c>
      <c r="E70" s="64">
        <f>E54+E57+E61+E63+E64+E65+E66+E68+E69</f>
        <v>28626993</v>
      </c>
    </row>
    <row r="71" spans="1:5" ht="39.75" customHeight="1">
      <c r="A71" s="23" t="s">
        <v>482</v>
      </c>
      <c r="B71" s="18" t="s">
        <v>483</v>
      </c>
      <c r="C71" s="24">
        <v>79</v>
      </c>
      <c r="D71" s="46">
        <f>D52+D70</f>
        <v>4547386</v>
      </c>
      <c r="E71" s="63">
        <f>E52+E70</f>
        <v>28944838</v>
      </c>
    </row>
    <row r="72" spans="1:5" ht="39.75" customHeight="1">
      <c r="A72" s="23" t="s">
        <v>484</v>
      </c>
      <c r="B72" s="18" t="s">
        <v>485</v>
      </c>
      <c r="C72" s="24">
        <v>80</v>
      </c>
      <c r="D72" s="46">
        <f>D45-D71</f>
        <v>11486514</v>
      </c>
      <c r="E72" s="63">
        <f>E45-E71</f>
        <v>-11578640</v>
      </c>
    </row>
    <row r="73" spans="1:5" ht="39.75" customHeight="1">
      <c r="A73" s="23" t="s">
        <v>486</v>
      </c>
      <c r="B73" s="18" t="s">
        <v>487</v>
      </c>
      <c r="C73" s="24">
        <v>83</v>
      </c>
      <c r="D73" s="48" t="s">
        <v>384</v>
      </c>
      <c r="E73" s="49" t="s">
        <v>384</v>
      </c>
    </row>
    <row r="74" spans="1:5" ht="39.75" customHeight="1">
      <c r="A74" s="23" t="s">
        <v>357</v>
      </c>
      <c r="B74" s="18" t="s">
        <v>488</v>
      </c>
      <c r="C74" s="24">
        <v>84</v>
      </c>
      <c r="D74" s="46">
        <v>13180780</v>
      </c>
      <c r="E74" s="47">
        <v>14327350</v>
      </c>
    </row>
    <row r="75" spans="1:5" ht="39.75" customHeight="1">
      <c r="A75" s="23" t="s">
        <v>411</v>
      </c>
      <c r="B75" s="18" t="s">
        <v>489</v>
      </c>
      <c r="C75" s="24">
        <v>85</v>
      </c>
      <c r="D75" s="46"/>
      <c r="E75" s="47"/>
    </row>
    <row r="76" spans="1:5" ht="39.75" customHeight="1">
      <c r="A76" s="23" t="s">
        <v>425</v>
      </c>
      <c r="B76" s="18" t="s">
        <v>490</v>
      </c>
      <c r="C76" s="24">
        <v>86</v>
      </c>
      <c r="D76" s="46">
        <v>1939516</v>
      </c>
      <c r="E76" s="47">
        <v>1435981</v>
      </c>
    </row>
    <row r="77" spans="1:5" ht="39.75" customHeight="1">
      <c r="A77" s="23" t="s">
        <v>466</v>
      </c>
      <c r="B77" s="18" t="s">
        <v>491</v>
      </c>
      <c r="C77" s="24">
        <v>87</v>
      </c>
      <c r="D77" s="46">
        <v>245250</v>
      </c>
      <c r="E77" s="47"/>
    </row>
    <row r="78" spans="1:5" ht="39.75" customHeight="1" thickBot="1">
      <c r="A78" s="29" t="s">
        <v>468</v>
      </c>
      <c r="B78" s="30" t="s">
        <v>492</v>
      </c>
      <c r="C78" s="31">
        <v>88</v>
      </c>
      <c r="D78" s="57"/>
      <c r="E78" s="58">
        <v>24470009</v>
      </c>
    </row>
    <row r="79" spans="1:5" ht="39.75" customHeight="1" thickBot="1">
      <c r="A79" s="32" t="s">
        <v>470</v>
      </c>
      <c r="B79" s="33" t="s">
        <v>493</v>
      </c>
      <c r="C79" s="34">
        <v>90</v>
      </c>
      <c r="D79" s="65">
        <f>D74+D75-D76+D77-D78</f>
        <v>11486514</v>
      </c>
      <c r="E79" s="66">
        <f>E74+E75-E76+E77-E78</f>
        <v>-11578640</v>
      </c>
    </row>
    <row r="80" spans="1:5" ht="15">
      <c r="A80" s="35"/>
      <c r="B80" s="36"/>
      <c r="C80" s="36"/>
      <c r="D80" s="37"/>
      <c r="E80" s="37"/>
    </row>
    <row r="81" spans="1:5" ht="25.5">
      <c r="A81" s="35"/>
      <c r="B81" s="38" t="s">
        <v>494</v>
      </c>
      <c r="C81" s="38"/>
      <c r="D81" s="37"/>
      <c r="E81" s="37"/>
    </row>
    <row r="82" spans="1:5" ht="15">
      <c r="A82" s="39"/>
      <c r="B82" s="40" t="s">
        <v>495</v>
      </c>
      <c r="C82" s="40"/>
      <c r="D82" s="2"/>
      <c r="E82" s="2"/>
    </row>
    <row r="84" spans="2:9" ht="15.75">
      <c r="B84" s="185" t="s">
        <v>1115</v>
      </c>
      <c r="C84" s="185" t="s">
        <v>1116</v>
      </c>
      <c r="D84" s="184"/>
      <c r="E84" s="184"/>
      <c r="F84" s="184"/>
      <c r="G84" s="184"/>
      <c r="H84" s="184"/>
      <c r="I84" s="184"/>
    </row>
    <row r="85" spans="2:8" ht="15.75">
      <c r="B85" s="189"/>
      <c r="C85" s="189"/>
      <c r="D85" s="189"/>
      <c r="E85" s="189"/>
      <c r="F85" s="189"/>
      <c r="G85" s="189"/>
      <c r="H85" s="182"/>
    </row>
  </sheetData>
  <sheetProtection/>
  <mergeCells count="4">
    <mergeCell ref="B4:F4"/>
    <mergeCell ref="B5:F5"/>
    <mergeCell ref="B85:D85"/>
    <mergeCell ref="E85:G85"/>
  </mergeCell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Florentina David</cp:lastModifiedBy>
  <cp:lastPrinted>2015-02-23T10:01:58Z</cp:lastPrinted>
  <dcterms:created xsi:type="dcterms:W3CDTF">1996-10-14T23:33:28Z</dcterms:created>
  <dcterms:modified xsi:type="dcterms:W3CDTF">2015-03-16T10:10:38Z</dcterms:modified>
  <cp:category/>
  <cp:version/>
  <cp:contentType/>
  <cp:contentStatus/>
</cp:coreProperties>
</file>