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nuela.rentea\Desktop\ofertanti\"/>
    </mc:Choice>
  </mc:AlternateContent>
  <bookViews>
    <workbookView xWindow="0" yWindow="0" windowWidth="23970" windowHeight="9660"/>
  </bookViews>
  <sheets>
    <sheet name="ESTIMARE LOT 1" sheetId="1" r:id="rId1"/>
    <sheet name="ESTIMARE LOT 2" sheetId="6" r:id="rId2"/>
  </sheets>
  <definedNames>
    <definedName name="_xlnm._FilterDatabase" localSheetId="0" hidden="1">'ESTIMARE LOT 1'!$A$2:$P$80</definedName>
    <definedName name="Z_0F9F4273_961F_4628_BB33_F046EC51C4F0_.wvu.FilterData" localSheetId="0" hidden="1">'ESTIMARE LOT 1'!$A$2:$P$72</definedName>
    <definedName name="Z_1335C259_36FF_4B22_9D38_2086665A0CB7_.wvu.FilterData" localSheetId="0" hidden="1">'ESTIMARE LOT 1'!$A$2:$P$72</definedName>
    <definedName name="Z_14895E02_977E_488F_A59D_17EB375CC900_.wvu.FilterData" localSheetId="0" hidden="1">'ESTIMARE LOT 1'!$A$2:$P$76</definedName>
    <definedName name="Z_1C1680E6_82B3_42E3_B4C8_1597176A4B41_.wvu.FilterData" localSheetId="0" hidden="1">'ESTIMARE LOT 1'!$A$2:$P$76</definedName>
    <definedName name="Z_277E9898_AF38_4740_B845_BC8D071CFC9D_.wvu.FilterData" localSheetId="0" hidden="1">'ESTIMARE LOT 1'!$A$2:$P$72</definedName>
    <definedName name="Z_27F6728A_418B_4400_BEEB_30EEC86B3E1B_.wvu.FilterData" localSheetId="0" hidden="1">'ESTIMARE LOT 1'!$A$2:$P$76</definedName>
    <definedName name="Z_327E843B_42DC_483C_A160_684C42F55851_.wvu.FilterData" localSheetId="0" hidden="1">'ESTIMARE LOT 1'!$A$2:$P$76</definedName>
    <definedName name="Z_44D19860_BBF2_4C5F_AD05_33BD4905E395_.wvu.FilterData" localSheetId="0" hidden="1">'ESTIMARE LOT 1'!$A$2:$P$76</definedName>
    <definedName name="Z_4B0AA482_474A_4983_B6B0_E95B01C47DFD_.wvu.FilterData" localSheetId="0" hidden="1">'ESTIMARE LOT 1'!$A$2:$P$76</definedName>
    <definedName name="Z_6019C4DB_FFE3_4BCB_A58A_FF66CB61D784_.wvu.FilterData" localSheetId="0" hidden="1">'ESTIMARE LOT 1'!$A$2:$P$72</definedName>
    <definedName name="Z_6375D3F7_91B1_4D63_BC6D_7D562105B533_.wvu.FilterData" localSheetId="0" hidden="1">'ESTIMARE LOT 1'!$A$2:$P$76</definedName>
    <definedName name="Z_7813B5E1_E2FA_478C_AF98_E7E0ABDCF3AB_.wvu.FilterData" localSheetId="0" hidden="1">'ESTIMARE LOT 1'!$A$2:$P$72</definedName>
    <definedName name="Z_B5B45812_D6A4_45AB_B981_01B8751FC67C_.wvu.FilterData" localSheetId="0" hidden="1">'ESTIMARE LOT 1'!$A$2:$P$76</definedName>
    <definedName name="Z_BEF00848_A8B9_4B7C_B74F_D75DCBC34183_.wvu.FilterData" localSheetId="0" hidden="1">'ESTIMARE LOT 1'!$A$2:$P$72</definedName>
    <definedName name="Z_E1C08561_3A1B_4A22_B58D_163D8D66375F_.wvu.FilterData" localSheetId="0" hidden="1">'ESTIMARE LOT 1'!$A$2:$P$76</definedName>
    <definedName name="Z_F54466CD_3F31_46CC_9763_5E0C8CEBCCE9_.wvu.FilterData" localSheetId="0" hidden="1">'ESTIMARE LOT 1'!$A$2:$P$76</definedName>
    <definedName name="Z_F6F28358_5458_43DC_9B0C_97352A2A66C9_.wvu.FilterData" localSheetId="0" hidden="1">'ESTIMARE LOT 1'!$A$2:$P$76</definedName>
    <definedName name="_xlnm.Print_Area" localSheetId="0">'ESTIMARE LOT 1'!$A$1:$Q$104</definedName>
    <definedName name="_xlnm.Print_Area" localSheetId="1">'ESTIMARE LOT 2'!$A$1:$O$23</definedName>
  </definedNames>
  <calcPr calcId="152511"/>
  <customWorkbookViews>
    <customWorkbookView name="Diana Carpen - Vedere personală" guid="{327E843B-42DC-483C-A160-684C42F55851}" mergeInterval="0" personalView="1" maximized="1" xWindow="-8" yWindow="-8" windowWidth="1296" windowHeight="1000" activeSheetId="1"/>
    <customWorkbookView name="Tudor Grigoroaia - Vedere personală" guid="{1335C259-36FF-4B22-9D38-2086665A0CB7}" mergeInterval="0" personalView="1" maximized="1" xWindow="-8" yWindow="-8" windowWidth="1382" windowHeight="744" activeSheetId="1"/>
    <customWorkbookView name="Razvan Mihaila - Vedere personală" guid="{0F9F4273-961F-4628-BB33-F046EC51C4F0}" autoUpdate="1" mergeInterval="5" personalView="1" maximized="1" xWindow="-8" yWindow="-8" windowWidth="1296" windowHeight="1000" activeSheetId="1"/>
    <customWorkbookView name="Nadia Taran - Vedere personală" guid="{BEF00848-A8B9-4B7C-B74F-D75DCBC34183}" mergeInterval="0" personalView="1" maximized="1" xWindow="-8" yWindow="-8" windowWidth="1296" windowHeight="1000" activeSheetId="1"/>
    <customWorkbookView name="Ruxandra Ana - Personal View" guid="{277E9898-AF38-4740-B845-BC8D071CFC9D}" mergeInterval="0" personalView="1" maximized="1" xWindow="-8" yWindow="-8" windowWidth="1296" windowHeight="1000" activeSheetId="1"/>
    <customWorkbookView name="Irina Lungu - Personal View" guid="{7813B5E1-E2FA-478C-AF98-E7E0ABDCF3AB}" mergeInterval="0" personalView="1" maximized="1" xWindow="-8" yWindow="-8" windowWidth="1296" windowHeight="1000" activeSheetId="1"/>
    <customWorkbookView name="Florentina Dorobantu - Vedere personală" guid="{1C1680E6-82B3-42E3-B4C8-1597176A4B41}" mergeInterval="0" personalView="1" maximized="1" xWindow="-8" yWindow="-8" windowWidth="1296" windowHeight="1000" activeSheetId="1"/>
    <customWorkbookView name="Maria Scarlat - Vedere personală" guid="{6375D3F7-91B1-4D63-BC6D-7D562105B533}" mergeInterval="0" personalView="1" xWindow="11" yWindow="40" windowWidth="1269" windowHeight="984" activeSheetId="1"/>
    <customWorkbookView name="Maria Dragu - Vedere personală" guid="{F6F28358-5458-43DC-9B0C-97352A2A66C9}" mergeInterval="0" personalView="1" maximized="1" xWindow="-8" yWindow="-8" windowWidth="1382" windowHeight="744" activeSheetId="1"/>
    <customWorkbookView name="Ioana Tanasie - Personal View" guid="{44D19860-BBF2-4C5F-AD05-33BD4905E395}" mergeInterval="0" personalView="1" maximized="1" xWindow="-8" yWindow="-8" windowWidth="1296" windowHeight="1000" activeSheetId="1"/>
    <customWorkbookView name="Nadia Roman - Personal View" guid="{27F6728A-418B-4400-BEEB-30EEC86B3E1B}" mergeInterval="0" personalView="1" maximized="1" xWindow="-8" yWindow="-8" windowWidth="1296" windowHeight="1000" activeSheetId="1"/>
    <customWorkbookView name="Ruxandra Stan - Vedere personală" guid="{B5B45812-D6A4-45AB-B981-01B8751FC67C}"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 l="1"/>
  <c r="I4" i="1"/>
  <c r="N21" i="6"/>
  <c r="P81" i="1" l="1"/>
  <c r="P32" i="1"/>
  <c r="N5" i="1"/>
  <c r="N83" i="1" l="1"/>
  <c r="N84" i="1"/>
  <c r="N85" i="1"/>
  <c r="N86" i="1"/>
  <c r="N87" i="1"/>
  <c r="N88" i="1"/>
  <c r="N89" i="1"/>
  <c r="N90" i="1"/>
  <c r="N91" i="1"/>
  <c r="N92" i="1"/>
  <c r="N93" i="1"/>
  <c r="N94" i="1"/>
  <c r="N95" i="1"/>
  <c r="N96" i="1"/>
  <c r="N97" i="1"/>
  <c r="N98" i="1"/>
  <c r="N99" i="1"/>
  <c r="N82" i="1"/>
  <c r="I83" i="1"/>
  <c r="I84" i="1"/>
  <c r="I85" i="1"/>
  <c r="I86" i="1"/>
  <c r="I87" i="1"/>
  <c r="I88" i="1"/>
  <c r="I89" i="1"/>
  <c r="I90" i="1"/>
  <c r="I91" i="1"/>
  <c r="I92" i="1"/>
  <c r="I93" i="1"/>
  <c r="I94" i="1"/>
  <c r="I95" i="1"/>
  <c r="I96" i="1"/>
  <c r="I97" i="1"/>
  <c r="I98" i="1"/>
  <c r="I99" i="1"/>
  <c r="I82" i="1"/>
  <c r="N78" i="1" l="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1" i="1"/>
  <c r="N30" i="1"/>
  <c r="N29" i="1"/>
  <c r="N28" i="1"/>
  <c r="N27" i="1"/>
  <c r="N26" i="1"/>
  <c r="N25" i="1"/>
  <c r="N24" i="1"/>
  <c r="N23" i="1"/>
  <c r="N22" i="1"/>
  <c r="N21" i="1"/>
  <c r="N20" i="1"/>
  <c r="N19" i="1"/>
  <c r="N18" i="1"/>
  <c r="N17" i="1"/>
  <c r="N16" i="1"/>
  <c r="N15" i="1"/>
  <c r="N14" i="1"/>
  <c r="N13" i="1"/>
  <c r="N12" i="1"/>
  <c r="N11" i="1"/>
  <c r="N10" i="1"/>
  <c r="N9" i="1"/>
  <c r="N8" i="1"/>
  <c r="N7" i="1"/>
  <c r="N6" i="1"/>
  <c r="I78"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1" i="1"/>
  <c r="I30" i="1"/>
  <c r="I29" i="1"/>
  <c r="I28" i="1"/>
  <c r="I27" i="1"/>
  <c r="I26" i="1"/>
  <c r="I25" i="1"/>
  <c r="I24" i="1"/>
  <c r="I23" i="1"/>
  <c r="I22" i="1"/>
  <c r="I21" i="1"/>
  <c r="I20" i="1"/>
  <c r="I19" i="1"/>
  <c r="I18" i="1"/>
  <c r="I17" i="1"/>
  <c r="I16" i="1"/>
  <c r="I15" i="1"/>
  <c r="I14" i="1"/>
  <c r="I13" i="1"/>
  <c r="I12" i="1"/>
  <c r="I11" i="1"/>
  <c r="I10" i="1"/>
  <c r="I9" i="1"/>
  <c r="I8" i="1"/>
  <c r="I7" i="1"/>
  <c r="I6" i="1"/>
  <c r="I5" i="1"/>
  <c r="L19" i="6"/>
  <c r="J19" i="6"/>
  <c r="L18" i="6"/>
  <c r="J18" i="6"/>
  <c r="L17" i="6"/>
  <c r="J17" i="6"/>
  <c r="L16" i="6"/>
  <c r="J16" i="6"/>
  <c r="L8" i="6"/>
  <c r="L9" i="6"/>
  <c r="L10" i="6"/>
  <c r="L11" i="6"/>
  <c r="L13" i="6"/>
  <c r="L14" i="6"/>
  <c r="L7" i="6"/>
  <c r="J14" i="6"/>
  <c r="J13" i="6"/>
  <c r="J11" i="6"/>
  <c r="J10" i="6"/>
  <c r="J9" i="6"/>
  <c r="J8" i="6"/>
  <c r="J7" i="6"/>
  <c r="I64" i="1" l="1"/>
  <c r="L15" i="6"/>
  <c r="L20" i="6"/>
  <c r="O17" i="6"/>
  <c r="O10" i="6"/>
  <c r="O19" i="6"/>
  <c r="O18" i="6"/>
  <c r="L12" i="6"/>
  <c r="O8" i="6"/>
  <c r="O13" i="6"/>
  <c r="O11" i="6"/>
  <c r="O9" i="6"/>
  <c r="O14" i="6"/>
  <c r="O7" i="6"/>
  <c r="K31" i="1"/>
  <c r="O16" i="6" l="1"/>
  <c r="O79" i="1" l="1"/>
  <c r="P79" i="1" l="1"/>
  <c r="K79" i="1"/>
  <c r="P101" i="1"/>
  <c r="P100" i="1"/>
</calcChain>
</file>

<file path=xl/sharedStrings.xml><?xml version="1.0" encoding="utf-8"?>
<sst xmlns="http://schemas.openxmlformats.org/spreadsheetml/2006/main" count="328" uniqueCount="113">
  <si>
    <t>Titlu</t>
  </si>
  <si>
    <t>Data inceput</t>
  </si>
  <si>
    <t>Nr zile</t>
  </si>
  <si>
    <t>Localitatea</t>
  </si>
  <si>
    <t>NECESAR DE MESE  
(inclusiv pauza de cafea)
estimativ</t>
  </si>
  <si>
    <t>Intalnirea presedintilor sectiilor de contencios administrativ si fiscal ale ICCJ si curtilor de apel</t>
  </si>
  <si>
    <t>Alba Iulia</t>
  </si>
  <si>
    <t>Comunicare cu elemente și tehnici de Programare neuro-lingvistică (NLP)</t>
  </si>
  <si>
    <t>Intalnirea presedintilor sectiilor pentru cauze privind conflicte de munca si asigurari sociale ale curtilor de apel</t>
  </si>
  <si>
    <t>Braşov</t>
  </si>
  <si>
    <t>Aplicarea dreptului pieţei de capital</t>
  </si>
  <si>
    <t>Combaterea criminalității economico- financiare</t>
  </si>
  <si>
    <t>Aspecte generale de drept financiar-bancar</t>
  </si>
  <si>
    <t>Impactul CEDO și al Dreptului UE asupra drepturilor procedurale</t>
  </si>
  <si>
    <t>Pregatire magistrati art. 33 _G2_P2</t>
  </si>
  <si>
    <t>Engleză juridică</t>
  </si>
  <si>
    <t>Intalnirea presedintilor sectiilor civile ale ICCJ si curtilor de apel</t>
  </si>
  <si>
    <t>Dreptul muncii și dreptul asigurărilor sociale</t>
  </si>
  <si>
    <t xml:space="preserve">Criminalitate informatică </t>
  </si>
  <si>
    <t>Dezvoltare personală</t>
  </si>
  <si>
    <t>Rolul magistratului naţional în aplicarea dispoziţiilor referitoare la mandatul european de arestare</t>
  </si>
  <si>
    <t>Formarea formatorilor INM</t>
  </si>
  <si>
    <t>Drepturile, sprijinirea și protecţia victimelor criminalităţii</t>
  </si>
  <si>
    <t>Spălarea de bani și recuperarea activelor</t>
  </si>
  <si>
    <t>Audierea minorilor și interacţiunea cu aceștia în cursul procedurilor judiciare</t>
  </si>
  <si>
    <t>Aplicarea directă a Conventiei CEDO de către instanţele judecătoreşti naţionale - aspecte penale</t>
  </si>
  <si>
    <t>Seminar local - "Migratie si dreptul la azil" - Proiect ACTIONES</t>
  </si>
  <si>
    <t>Imbunătățirea aplicării Regulamentelor UE în materia dreptului familiei și a succesiunilor - Better applying the EU Regulations on Family and Succession Law</t>
  </si>
  <si>
    <t xml:space="preserve">Managementul cauzei. Tehnici de redactare a hotărârilor </t>
  </si>
  <si>
    <t>Combaterea traficului de droguri</t>
  </si>
  <si>
    <t xml:space="preserve">Medierea </t>
  </si>
  <si>
    <t xml:space="preserve">Cooperare judiciară în materie penală - gasirea unui limbaj comun prin intermediul englezei juridice </t>
  </si>
  <si>
    <t>Comunicare în instanță</t>
  </si>
  <si>
    <t xml:space="preserve">Schimb de bune practici în domeniul protecţiei intereselor financiare ale Uniunii Europene în România - abordarea administrativă </t>
  </si>
  <si>
    <t>Criminalistică</t>
  </si>
  <si>
    <t>Aspecte legate de răspunderea parentală în UE</t>
  </si>
  <si>
    <t xml:space="preserve">Formarea membrilor comisiilor de evaluare </t>
  </si>
  <si>
    <t>Rolul instanţelor naţionale în interpretarea şi aplicarea dreptului consumatorului</t>
  </si>
  <si>
    <t>Judgecraft - Arta de a fi judecător</t>
  </si>
  <si>
    <t xml:space="preserve">Rolul instantelor naționale în interpretarea şi aplicarea Dreptului UE </t>
  </si>
  <si>
    <t>Lucrul cu categoriile vulnerabile sau aflate în situaţii vulnerabile – copii, vârstnici, persoane cu dizabilităţi, persoane instituţionalizate sau alte categorii de persoane</t>
  </si>
  <si>
    <t>Instrumente de cooperare judiciară în materie penală</t>
  </si>
  <si>
    <t>Intalnirea presedintilor sectiilor specializate (foste comerciale) ale ICCJ si curtilor de apel</t>
  </si>
  <si>
    <t>Călimăneşti</t>
  </si>
  <si>
    <t xml:space="preserve">Intalnirea presedintilor sectiilor specializate (foste comerciale) ale ICCJ si curtilor de apel </t>
  </si>
  <si>
    <t>Constanta</t>
  </si>
  <si>
    <t>Giroc</t>
  </si>
  <si>
    <t>Pregatire magistrati art. 33 _G1_P2</t>
  </si>
  <si>
    <t xml:space="preserve">Cooperare judiciară în materie civilă </t>
  </si>
  <si>
    <t xml:space="preserve">Cooperare judiciară în materie penală </t>
  </si>
  <si>
    <t>Intalnirea presedintilor sectiilor penale ale ICCJ si curtilor de apel</t>
  </si>
  <si>
    <t>Iaşi</t>
  </si>
  <si>
    <t>Scoala de vara "Etică şi deontologie"</t>
  </si>
  <si>
    <t>Sovata</t>
  </si>
  <si>
    <t xml:space="preserve">Intalnirea presedintilor sectiilor de contencios administrativ si fiscal ale ICCJ si curtilor de apel </t>
  </si>
  <si>
    <t>Timişoara</t>
  </si>
  <si>
    <t>EuRoQuod</t>
  </si>
  <si>
    <t>Tulcea</t>
  </si>
  <si>
    <t>Nr participanti 
estimativ</t>
  </si>
  <si>
    <t>Practica instanţelor naţionale în materia litigiilor de muncă şi asigurari sociale în litigii în care este incident dreptul UE</t>
  </si>
  <si>
    <t>Inchiriere sala?
Da/Nu</t>
  </si>
  <si>
    <t>Nu</t>
  </si>
  <si>
    <t>Da</t>
  </si>
  <si>
    <t>Suceava</t>
  </si>
  <si>
    <t>Craiova</t>
  </si>
  <si>
    <t>Intalnirea presedintilor sectiilor penale ale ICCJ si curtilor de apel cu procurorii sefi sectie urmarire penala din cadrul PICCJ si al parchetelor de pe langa curtile de apel</t>
  </si>
  <si>
    <t>Intalnirea procurorilor sefi sectie urmarire penala si judiciara din cadrul PICCJ si al parchetelor de pe langa curtile de apel</t>
  </si>
  <si>
    <t>nu</t>
  </si>
  <si>
    <t xml:space="preserve">Formare continua la nivel descentralizat, de regula, in localitatile de resedinta ale Curtilor de Apel si Parchetelor de pe langa acestea (30 de activitati estimate cu o durata de 1-2 zile, 1-2 formatori/activitate) </t>
  </si>
  <si>
    <t>Nota **** Pentru pregatirea continua descentralizata a magistratilor, activitatile au loc, de regula, in in localitatile de resedinta ale Curtilor de Apel si Parchetelor de pe langa acestea: Alba Iulia, Bacau, Brasov, Bucuresti, Cluj, Constanta, Craiova, Galati, Iasi, Oradea, Pitesti, Ploiesti, Suceava, Targu Mures, Timisoara. Pentru aceste activitati se va oferta, in mod obligatoriu, acelasi pret, indiferent de locul de desfasurare</t>
  </si>
  <si>
    <t>01.05.2017-31.12.2017</t>
  </si>
  <si>
    <t>Valoare cazare</t>
  </si>
  <si>
    <t>Nr.crt</t>
  </si>
  <si>
    <t>București</t>
  </si>
  <si>
    <t>Mese/eveniment</t>
  </si>
  <si>
    <t>Seminar FCC 2018</t>
  </si>
  <si>
    <t>TOTAL Contract subsecvent 1 LOT 1</t>
  </si>
  <si>
    <t>TOTAL Contract subsecvent 2 LOT 1</t>
  </si>
  <si>
    <t>2</t>
  </si>
  <si>
    <t>Formare continua la nivel descentralizat in localitatile de resedinta ale Curtilor de apel si Parchetelor de pe langa acestea (18 activităţi estimate, cu o durată de câte 2 zile, 1-2 formatori/activitate)</t>
  </si>
  <si>
    <t>TOTAL Contract subsecvent 3 LOT 1</t>
  </si>
  <si>
    <t>01.01.2018-30.04.2018</t>
  </si>
  <si>
    <t>Pregatire magistrati art. 33 _G1_P2 - 2018</t>
  </si>
  <si>
    <t>TOTAL LOT 2</t>
  </si>
  <si>
    <t>01.01.2018 -30.04.2018</t>
  </si>
  <si>
    <t>TOTAL LOT 1</t>
  </si>
  <si>
    <t>ANEXA NR. 1 - LOTUL 1</t>
  </si>
  <si>
    <t>NR. CAZARI (D*H)</t>
  </si>
  <si>
    <t xml:space="preserve">Tarif unitar cazare    (lei fără TVA) </t>
  </si>
  <si>
    <t>Total cazare/ seminar    I*J</t>
  </si>
  <si>
    <t>Participanţi cazare 100% estimativ</t>
  </si>
  <si>
    <t>Participanti masa         100%         estimativ</t>
  </si>
  <si>
    <t>Nr. MESE  (D*L)</t>
  </si>
  <si>
    <t>Total masa/ seminar (N*M)</t>
  </si>
  <si>
    <t>PRET TOTAL SEMINAR OFERTAT (K+O)</t>
  </si>
  <si>
    <t xml:space="preserve">Da, la Centrul de formare de la Sovata </t>
  </si>
  <si>
    <t xml:space="preserve">ANEXA NR. 2  - LOTUL 2 </t>
  </si>
  <si>
    <t>Bucuresti/ in tara</t>
  </si>
  <si>
    <t>participanti cazare 100% estimativ</t>
  </si>
  <si>
    <t>Tarif cazare (lei fără TVA)</t>
  </si>
  <si>
    <t>Total contract subsecvent 1 LOT 2</t>
  </si>
  <si>
    <t>Total contract subsecvent 2 LOT 2</t>
  </si>
  <si>
    <t>Total contract subsecvent 3 LOT 2</t>
  </si>
  <si>
    <r>
      <t xml:space="preserve">Tarif masa (mic-dejun+pranz+cina + (pauza de cafea *2)                        </t>
    </r>
    <r>
      <rPr>
        <b/>
        <sz val="18"/>
        <color rgb="FFFF0000"/>
        <rFont val="Tahoma"/>
        <family val="2"/>
      </rPr>
      <t>La FCD nu va include pauza de cafea</t>
    </r>
  </si>
  <si>
    <t>In Bucuresti si in tara        Nu se solicita sali de conferinte si pauze de cafea</t>
  </si>
  <si>
    <r>
      <t xml:space="preserve">*Pentru activitatile din cadrul Formarii continue descentralizate, se vor oferta hoteluri de 3 stele din localitatile de resedinta ale Curtilor de apel si Parchetelor de pe langa acestea: </t>
    </r>
    <r>
      <rPr>
        <b/>
        <sz val="22"/>
        <color theme="1"/>
        <rFont val="Calibri"/>
        <family val="2"/>
        <scheme val="minor"/>
      </rPr>
      <t xml:space="preserve">Alba-Iulia, Bacau, Brasov, Bucuresti, Cluj, Craiova, Galati, Iasi, Oradea, Pitesti, Ploiesti, Timisoara, Suceava, Tg.-Mures, Constanta.                                                                                    </t>
    </r>
  </si>
  <si>
    <r>
      <t xml:space="preserve">** Activitatile din cadrul Formarii continue centralizate de la Sovata se desfasoara la </t>
    </r>
    <r>
      <rPr>
        <b/>
        <sz val="22"/>
        <color theme="1"/>
        <rFont val="Calibri"/>
        <family val="2"/>
        <scheme val="minor"/>
      </rPr>
      <t>Centrul de pregatire al magistratilor din Sovata (</t>
    </r>
    <r>
      <rPr>
        <b/>
        <i/>
        <sz val="22"/>
        <color theme="1"/>
        <rFont val="Calibri"/>
        <family val="2"/>
        <scheme val="minor"/>
      </rPr>
      <t>Vila magistratilor</t>
    </r>
    <r>
      <rPr>
        <b/>
        <sz val="22"/>
        <color theme="1"/>
        <rFont val="Calibri"/>
        <family val="2"/>
        <scheme val="minor"/>
      </rPr>
      <t>), str. Trandafirilor nr. 73, jud. Mures.</t>
    </r>
  </si>
  <si>
    <t xml:space="preserve">*Activitatile din cadrul Formarii continue centralizate de la Giroc se desfasoara in Centrul de perfectionare al magistratilor din loc. Giroc, Str. Timisorii, f.n., jud. Timis.                                                                   </t>
  </si>
  <si>
    <t>Pret total/ seminar ofertat                  LEI FARA TVA (L*M)</t>
  </si>
  <si>
    <t>Tarif masa (mic dejun+pranz+cina+(pauza de cafea*2) (LEI fara TVA)</t>
  </si>
  <si>
    <t>Valoare TVA %</t>
  </si>
  <si>
    <t>Valoare TVA%</t>
  </si>
  <si>
    <r>
      <t xml:space="preserve">*** </t>
    </r>
    <r>
      <rPr>
        <b/>
        <sz val="22"/>
        <color theme="1"/>
        <rFont val="Calibri"/>
        <family val="2"/>
        <scheme val="minor"/>
      </rPr>
      <t xml:space="preserve">Pentru activitatile care fac obiectul contractului subsecvent 3, </t>
    </r>
    <r>
      <rPr>
        <sz val="22"/>
        <color theme="1"/>
        <rFont val="Calibri"/>
        <family val="2"/>
        <charset val="238"/>
        <scheme val="minor"/>
      </rPr>
      <t>perioadele si locatiile vor fi cunoscute la sfarsitului anului curent.</t>
    </r>
  </si>
</sst>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charset val="238"/>
      <scheme val="minor"/>
    </font>
    <font>
      <sz val="10"/>
      <color indexed="8"/>
      <name val="Arial"/>
      <family val="2"/>
      <charset val="238"/>
    </font>
    <font>
      <sz val="10"/>
      <color indexed="8"/>
      <name val="Arial"/>
      <family val="2"/>
    </font>
    <font>
      <b/>
      <sz val="11"/>
      <color indexed="8"/>
      <name val="Calibri"/>
      <family val="2"/>
      <charset val="238"/>
    </font>
    <font>
      <sz val="14"/>
      <color theme="1"/>
      <name val="Calibri"/>
      <family val="2"/>
      <charset val="238"/>
      <scheme val="minor"/>
    </font>
    <font>
      <sz val="14"/>
      <color theme="5" tint="-0.499984740745262"/>
      <name val="Calibri"/>
      <family val="2"/>
      <charset val="238"/>
      <scheme val="minor"/>
    </font>
    <font>
      <sz val="14"/>
      <name val="Calibri"/>
      <family val="2"/>
      <charset val="238"/>
      <scheme val="minor"/>
    </font>
    <font>
      <sz val="16"/>
      <color theme="1"/>
      <name val="Calibri"/>
      <family val="2"/>
      <charset val="238"/>
      <scheme val="minor"/>
    </font>
    <font>
      <b/>
      <sz val="18"/>
      <color theme="1"/>
      <name val="Calibri"/>
      <family val="2"/>
      <scheme val="minor"/>
    </font>
    <font>
      <b/>
      <sz val="14"/>
      <color theme="1"/>
      <name val="Calibri"/>
      <family val="2"/>
      <scheme val="minor"/>
    </font>
    <font>
      <b/>
      <sz val="14"/>
      <name val="Calibri"/>
      <family val="2"/>
      <scheme val="minor"/>
    </font>
    <font>
      <sz val="22"/>
      <color theme="1"/>
      <name val="Calibri"/>
      <family val="2"/>
      <charset val="238"/>
      <scheme val="minor"/>
    </font>
    <font>
      <sz val="22"/>
      <name val="Calibri"/>
      <family val="2"/>
      <charset val="238"/>
      <scheme val="minor"/>
    </font>
    <font>
      <b/>
      <sz val="22"/>
      <name val="Calibri"/>
      <family val="2"/>
      <scheme val="minor"/>
    </font>
    <font>
      <sz val="22"/>
      <color indexed="8"/>
      <name val="Tahoma"/>
      <family val="2"/>
      <charset val="238"/>
    </font>
    <font>
      <sz val="22"/>
      <name val="Tahoma"/>
      <family val="2"/>
      <charset val="238"/>
    </font>
    <font>
      <b/>
      <sz val="16"/>
      <color theme="1"/>
      <name val="Calibri"/>
      <family val="2"/>
      <scheme val="minor"/>
    </font>
    <font>
      <b/>
      <sz val="24"/>
      <color theme="1"/>
      <name val="Calibri"/>
      <family val="2"/>
      <scheme val="minor"/>
    </font>
    <font>
      <b/>
      <sz val="24"/>
      <name val="Calibri"/>
      <family val="2"/>
      <scheme val="minor"/>
    </font>
    <font>
      <b/>
      <sz val="28"/>
      <color theme="1"/>
      <name val="Calibri"/>
      <family val="2"/>
      <scheme val="minor"/>
    </font>
    <font>
      <sz val="28"/>
      <color theme="1"/>
      <name val="Calibri"/>
      <family val="2"/>
      <scheme val="minor"/>
    </font>
    <font>
      <b/>
      <sz val="18"/>
      <color indexed="8"/>
      <name val="Tahoma"/>
      <family val="2"/>
    </font>
    <font>
      <b/>
      <sz val="11"/>
      <color theme="1"/>
      <name val="Calibri"/>
      <family val="2"/>
      <scheme val="minor"/>
    </font>
    <font>
      <sz val="22"/>
      <color rgb="FFFF0000"/>
      <name val="Calibri"/>
      <family val="2"/>
      <charset val="238"/>
      <scheme val="minor"/>
    </font>
    <font>
      <b/>
      <sz val="24"/>
      <color rgb="FFFF0000"/>
      <name val="Calibri"/>
      <family val="2"/>
      <charset val="238"/>
      <scheme val="minor"/>
    </font>
    <font>
      <b/>
      <sz val="18"/>
      <color rgb="FFFF0000"/>
      <name val="Tahoma"/>
      <family val="2"/>
    </font>
    <font>
      <sz val="22"/>
      <name val="Calibri "/>
    </font>
    <font>
      <b/>
      <sz val="18"/>
      <color theme="1"/>
      <name val="Tahoma"/>
      <family val="2"/>
    </font>
    <font>
      <sz val="22"/>
      <color theme="1"/>
      <name val="Calibri"/>
      <family val="2"/>
      <scheme val="minor"/>
    </font>
    <font>
      <b/>
      <sz val="22"/>
      <color theme="1"/>
      <name val="Calibri"/>
      <family val="2"/>
      <scheme val="minor"/>
    </font>
    <font>
      <b/>
      <i/>
      <sz val="22"/>
      <color theme="1"/>
      <name val="Calibri"/>
      <family val="2"/>
      <scheme val="minor"/>
    </font>
    <font>
      <b/>
      <sz val="11"/>
      <color indexed="8"/>
      <name val="Tahoma"/>
      <family val="2"/>
    </font>
    <font>
      <b/>
      <sz val="11"/>
      <color rgb="FFFF0000"/>
      <name val="Tahoma"/>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0"/>
      </patternFill>
    </fill>
    <fill>
      <patternFill patternType="solid">
        <fgColor theme="0" tint="-0.14999847407452621"/>
        <bgColor indexed="64"/>
      </patternFill>
    </fill>
    <fill>
      <patternFill patternType="solid">
        <fgColor theme="9" tint="0.59999389629810485"/>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s>
  <cellStyleXfs count="3">
    <xf numFmtId="0" fontId="0" fillId="0" borderId="0"/>
    <xf numFmtId="0" fontId="1" fillId="0" borderId="0"/>
    <xf numFmtId="0" fontId="2" fillId="0" borderId="0"/>
  </cellStyleXfs>
  <cellXfs count="13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4" fillId="2" borderId="0" xfId="0" applyFont="1" applyFill="1" applyAlignment="1">
      <alignment vertical="center" wrapText="1"/>
    </xf>
    <xf numFmtId="0" fontId="4" fillId="0" borderId="3" xfId="0" applyFont="1" applyBorder="1" applyAlignment="1">
      <alignment vertical="center" wrapText="1"/>
    </xf>
    <xf numFmtId="0" fontId="4" fillId="2" borderId="3" xfId="0" applyFont="1" applyFill="1" applyBorder="1" applyAlignment="1">
      <alignment vertical="center" wrapText="1"/>
    </xf>
    <xf numFmtId="0" fontId="6"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horizontal="center" vertical="center" wrapText="1"/>
    </xf>
    <xf numFmtId="0" fontId="9" fillId="2" borderId="0" xfId="0" applyFont="1" applyFill="1" applyAlignment="1">
      <alignment vertical="center" wrapText="1"/>
    </xf>
    <xf numFmtId="0" fontId="10" fillId="2" borderId="0" xfId="0" applyFont="1" applyFill="1" applyAlignment="1">
      <alignmen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0" fontId="11" fillId="2" borderId="3" xfId="0" applyFont="1" applyFill="1" applyBorder="1" applyAlignment="1">
      <alignment vertical="center" wrapText="1"/>
    </xf>
    <xf numFmtId="0" fontId="11" fillId="2" borderId="3"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3" xfId="0" applyFont="1" applyFill="1" applyBorder="1" applyAlignment="1">
      <alignment horizontal="center" vertical="center" wrapText="1"/>
    </xf>
    <xf numFmtId="2" fontId="11" fillId="0" borderId="3" xfId="0" applyNumberFormat="1" applyFont="1" applyBorder="1" applyAlignment="1">
      <alignment horizontal="center" vertical="center" wrapText="1"/>
    </xf>
    <xf numFmtId="1" fontId="14" fillId="0" borderId="3" xfId="1" applyNumberFormat="1" applyFont="1" applyFill="1" applyBorder="1" applyAlignment="1">
      <alignment horizontal="center" vertical="center" wrapText="1"/>
    </xf>
    <xf numFmtId="1" fontId="11" fillId="0" borderId="3" xfId="0" applyNumberFormat="1" applyFont="1" applyBorder="1" applyAlignment="1">
      <alignment horizontal="center" vertical="center" wrapText="1"/>
    </xf>
    <xf numFmtId="1" fontId="14" fillId="2" borderId="3" xfId="1" applyNumberFormat="1" applyFont="1" applyFill="1" applyBorder="1" applyAlignment="1">
      <alignment horizontal="center" vertical="center" wrapText="1"/>
    </xf>
    <xf numFmtId="1" fontId="15" fillId="0" borderId="3" xfId="1" applyNumberFormat="1" applyFont="1" applyFill="1" applyBorder="1" applyAlignment="1">
      <alignment horizontal="center" vertical="center" wrapText="1"/>
    </xf>
    <xf numFmtId="2" fontId="1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14" fontId="11" fillId="0" borderId="3" xfId="0" applyNumberFormat="1" applyFont="1" applyBorder="1" applyAlignment="1">
      <alignment horizontal="center" vertical="center" wrapText="1"/>
    </xf>
    <xf numFmtId="0" fontId="12" fillId="0" borderId="7" xfId="0" applyFont="1" applyBorder="1" applyAlignment="1">
      <alignment horizontal="center" vertical="center" wrapText="1"/>
    </xf>
    <xf numFmtId="14" fontId="12" fillId="0" borderId="3" xfId="0" applyNumberFormat="1" applyFont="1" applyBorder="1" applyAlignment="1">
      <alignment horizontal="center" vertical="center" wrapText="1"/>
    </xf>
    <xf numFmtId="2" fontId="12" fillId="0" borderId="3" xfId="0" applyNumberFormat="1" applyFont="1" applyBorder="1" applyAlignment="1">
      <alignment horizontal="center" vertical="center" wrapText="1"/>
    </xf>
    <xf numFmtId="0" fontId="11" fillId="2" borderId="7" xfId="0" applyFont="1" applyFill="1" applyBorder="1" applyAlignment="1">
      <alignment horizontal="center" vertical="center" wrapText="1"/>
    </xf>
    <xf numFmtId="14" fontId="11" fillId="2" borderId="3"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21" fillId="4" borderId="6"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4" borderId="10" xfId="2" applyFont="1" applyFill="1" applyBorder="1" applyAlignment="1">
      <alignment horizontal="center" vertical="center" wrapText="1"/>
    </xf>
    <xf numFmtId="0" fontId="23" fillId="0" borderId="3" xfId="0" applyFont="1" applyBorder="1" applyAlignment="1">
      <alignment horizontal="center" vertical="center" wrapText="1"/>
    </xf>
    <xf numFmtId="0" fontId="23" fillId="2" borderId="3" xfId="0" applyFont="1" applyFill="1" applyBorder="1" applyAlignment="1">
      <alignment horizontal="center" vertical="center" wrapText="1"/>
    </xf>
    <xf numFmtId="2" fontId="23" fillId="2" borderId="3" xfId="0" applyNumberFormat="1" applyFont="1" applyFill="1" applyBorder="1" applyAlignment="1">
      <alignment horizontal="center" vertical="center" wrapText="1"/>
    </xf>
    <xf numFmtId="0" fontId="25" fillId="4" borderId="10" xfId="1" applyFont="1" applyFill="1" applyBorder="1" applyAlignment="1">
      <alignment horizontal="center" vertical="center" wrapText="1"/>
    </xf>
    <xf numFmtId="0" fontId="25" fillId="4" borderId="10" xfId="1" applyFont="1" applyFill="1" applyBorder="1" applyAlignment="1">
      <alignment horizontal="left" vertical="center" wrapText="1"/>
    </xf>
    <xf numFmtId="0" fontId="18" fillId="5" borderId="3" xfId="0" applyFont="1" applyFill="1" applyBorder="1" applyAlignment="1">
      <alignment vertical="center" wrapText="1"/>
    </xf>
    <xf numFmtId="0" fontId="18" fillId="5" borderId="4"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18" fillId="5" borderId="14" xfId="0" applyFont="1" applyFill="1" applyBorder="1" applyAlignment="1">
      <alignment vertical="center" wrapText="1"/>
    </xf>
    <xf numFmtId="0" fontId="18" fillId="5" borderId="9" xfId="0" applyFont="1" applyFill="1" applyBorder="1" applyAlignment="1">
      <alignment vertical="center" wrapText="1"/>
    </xf>
    <xf numFmtId="0" fontId="0" fillId="0" borderId="0" xfId="0" applyAlignment="1">
      <alignment horizontal="left" vertical="top" wrapText="1"/>
    </xf>
    <xf numFmtId="0" fontId="18" fillId="5" borderId="14" xfId="0" applyFont="1" applyFill="1" applyBorder="1" applyAlignment="1">
      <alignment horizontal="center" vertical="center" wrapText="1"/>
    </xf>
    <xf numFmtId="0" fontId="24" fillId="5" borderId="14" xfId="0" applyFont="1" applyFill="1" applyBorder="1" applyAlignment="1">
      <alignment vertical="center" wrapText="1"/>
    </xf>
    <xf numFmtId="0" fontId="11" fillId="0" borderId="17"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2" fontId="12" fillId="2" borderId="3" xfId="0" applyNumberFormat="1" applyFont="1" applyFill="1" applyBorder="1" applyAlignment="1">
      <alignment horizontal="center" vertical="center" wrapText="1"/>
    </xf>
    <xf numFmtId="1" fontId="12" fillId="0" borderId="3" xfId="0" applyNumberFormat="1" applyFont="1" applyBorder="1" applyAlignment="1">
      <alignment horizontal="center" vertical="center" wrapText="1"/>
    </xf>
    <xf numFmtId="2" fontId="26" fillId="0" borderId="7" xfId="1" applyNumberFormat="1" applyFont="1" applyFill="1" applyBorder="1" applyAlignment="1">
      <alignment horizontal="center" vertical="center" wrapText="1"/>
    </xf>
    <xf numFmtId="0" fontId="22" fillId="5" borderId="3" xfId="0" applyFont="1" applyFill="1" applyBorder="1"/>
    <xf numFmtId="0" fontId="27" fillId="6" borderId="10" xfId="0" applyFont="1" applyFill="1" applyBorder="1" applyAlignment="1">
      <alignment vertical="center" wrapText="1"/>
    </xf>
    <xf numFmtId="2" fontId="11" fillId="0" borderId="6" xfId="0" applyNumberFormat="1" applyFont="1" applyBorder="1" applyAlignment="1">
      <alignment horizontal="center" vertical="center" wrapText="1"/>
    </xf>
    <xf numFmtId="2" fontId="12" fillId="0" borderId="6" xfId="0" applyNumberFormat="1" applyFont="1" applyBorder="1" applyAlignment="1">
      <alignment horizontal="center" vertical="center" wrapText="1"/>
    </xf>
    <xf numFmtId="2" fontId="11" fillId="2" borderId="6" xfId="0" applyNumberFormat="1" applyFont="1" applyFill="1" applyBorder="1" applyAlignment="1">
      <alignment horizontal="center" vertical="center" wrapText="1"/>
    </xf>
    <xf numFmtId="2" fontId="12" fillId="2" borderId="6" xfId="0" applyNumberFormat="1" applyFont="1" applyFill="1" applyBorder="1" applyAlignment="1">
      <alignment horizontal="center" vertical="center" wrapText="1"/>
    </xf>
    <xf numFmtId="2" fontId="18" fillId="5" borderId="6" xfId="0" applyNumberFormat="1" applyFont="1" applyFill="1" applyBorder="1" applyAlignment="1">
      <alignment horizontal="center" vertical="center" wrapText="1"/>
    </xf>
    <xf numFmtId="2" fontId="17" fillId="5" borderId="18" xfId="0" applyNumberFormat="1" applyFont="1" applyFill="1" applyBorder="1" applyAlignment="1">
      <alignment vertical="center" wrapText="1"/>
    </xf>
    <xf numFmtId="0" fontId="9" fillId="2" borderId="3" xfId="0" applyFont="1" applyFill="1" applyBorder="1" applyAlignment="1">
      <alignment vertical="center" wrapText="1"/>
    </xf>
    <xf numFmtId="0" fontId="10" fillId="2" borderId="3" xfId="0" applyFont="1" applyFill="1" applyBorder="1" applyAlignment="1">
      <alignment vertical="center" wrapText="1"/>
    </xf>
    <xf numFmtId="0" fontId="0" fillId="0" borderId="3" xfId="0" applyBorder="1" applyAlignment="1">
      <alignment vertical="center" wrapText="1"/>
    </xf>
    <xf numFmtId="0" fontId="13" fillId="2" borderId="3" xfId="0" applyFont="1" applyFill="1" applyBorder="1" applyAlignment="1">
      <alignment horizontal="center" vertical="center" wrapText="1"/>
    </xf>
    <xf numFmtId="0" fontId="28" fillId="0" borderId="0" xfId="0" applyFont="1" applyAlignment="1">
      <alignment vertical="center" wrapText="1"/>
    </xf>
    <xf numFmtId="0" fontId="3" fillId="4" borderId="3" xfId="2" applyFont="1" applyFill="1" applyBorder="1" applyAlignment="1">
      <alignment horizontal="center" vertical="center" wrapText="1"/>
    </xf>
    <xf numFmtId="0" fontId="0" fillId="0" borderId="0" xfId="0" applyFont="1"/>
    <xf numFmtId="0" fontId="31" fillId="4" borderId="1" xfId="1" applyFont="1" applyFill="1" applyBorder="1" applyAlignment="1">
      <alignment horizontal="center" vertical="center" wrapText="1"/>
    </xf>
    <xf numFmtId="0" fontId="31" fillId="4" borderId="2" xfId="1" applyFont="1" applyFill="1" applyBorder="1" applyAlignment="1">
      <alignment horizontal="center" vertical="center" wrapText="1"/>
    </xf>
    <xf numFmtId="0" fontId="31" fillId="4" borderId="3" xfId="1" applyFont="1" applyFill="1" applyBorder="1" applyAlignment="1">
      <alignment horizontal="center" vertical="center" wrapText="1"/>
    </xf>
    <xf numFmtId="0" fontId="31" fillId="4" borderId="4" xfId="1" applyFont="1" applyFill="1" applyBorder="1" applyAlignment="1">
      <alignment horizontal="center" vertical="center" wrapText="1"/>
    </xf>
    <xf numFmtId="0" fontId="32" fillId="4" borderId="5" xfId="1" applyFont="1" applyFill="1" applyBorder="1" applyAlignment="1">
      <alignment horizontal="center" vertical="center" wrapText="1"/>
    </xf>
    <xf numFmtId="0" fontId="22" fillId="6" borderId="3" xfId="0" applyFont="1" applyFill="1" applyBorder="1" applyAlignment="1">
      <alignment horizontal="center" vertical="center" wrapText="1"/>
    </xf>
    <xf numFmtId="0" fontId="0" fillId="3" borderId="0" xfId="0" applyFont="1" applyFill="1"/>
    <xf numFmtId="0" fontId="0" fillId="2" borderId="3" xfId="0" applyFont="1" applyFill="1" applyBorder="1" applyAlignment="1">
      <alignment vertical="center" wrapText="1"/>
    </xf>
    <xf numFmtId="14" fontId="0" fillId="2" borderId="3" xfId="0" applyNumberFormat="1" applyFont="1" applyFill="1" applyBorder="1" applyAlignment="1">
      <alignment vertical="center" wrapText="1"/>
    </xf>
    <xf numFmtId="0" fontId="0" fillId="2" borderId="3" xfId="0" applyFont="1" applyFill="1" applyBorder="1" applyAlignment="1">
      <alignment horizontal="center" vertical="center" wrapText="1"/>
    </xf>
    <xf numFmtId="2" fontId="0" fillId="2" borderId="6" xfId="0" applyNumberFormat="1" applyFont="1" applyFill="1" applyBorder="1" applyAlignment="1">
      <alignment vertical="center" wrapText="1"/>
    </xf>
    <xf numFmtId="2" fontId="0" fillId="2" borderId="3" xfId="0" applyNumberFormat="1" applyFont="1" applyFill="1" applyBorder="1" applyAlignment="1">
      <alignment vertical="center" wrapText="1"/>
    </xf>
    <xf numFmtId="0" fontId="0" fillId="2" borderId="0" xfId="0" applyFont="1" applyFill="1"/>
    <xf numFmtId="0" fontId="0" fillId="5" borderId="3" xfId="0" applyFont="1" applyFill="1" applyBorder="1" applyAlignment="1">
      <alignment vertical="center" wrapText="1"/>
    </xf>
    <xf numFmtId="2" fontId="22" fillId="5" borderId="6" xfId="0" applyNumberFormat="1" applyFont="1" applyFill="1" applyBorder="1" applyAlignment="1">
      <alignment vertical="center" wrapText="1"/>
    </xf>
    <xf numFmtId="2" fontId="0" fillId="5" borderId="3" xfId="0" applyNumberFormat="1" applyFont="1" applyFill="1" applyBorder="1" applyAlignment="1">
      <alignment vertical="center" wrapText="1"/>
    </xf>
    <xf numFmtId="0" fontId="22" fillId="5" borderId="3" xfId="0" applyFont="1" applyFill="1" applyBorder="1" applyAlignment="1">
      <alignment vertical="center" wrapText="1"/>
    </xf>
    <xf numFmtId="1" fontId="22" fillId="5" borderId="3" xfId="0" applyNumberFormat="1" applyFont="1" applyFill="1" applyBorder="1" applyAlignment="1">
      <alignment vertical="center" wrapText="1"/>
    </xf>
    <xf numFmtId="0" fontId="0" fillId="5" borderId="9" xfId="0" applyFont="1" applyFill="1" applyBorder="1"/>
    <xf numFmtId="0" fontId="0" fillId="5" borderId="9" xfId="0" applyFont="1" applyFill="1" applyBorder="1" applyAlignment="1">
      <alignment vertical="center" wrapText="1"/>
    </xf>
    <xf numFmtId="2" fontId="22" fillId="5" borderId="9" xfId="0" applyNumberFormat="1" applyFont="1" applyFill="1" applyBorder="1" applyAlignment="1">
      <alignment vertical="center" wrapText="1"/>
    </xf>
    <xf numFmtId="1" fontId="0" fillId="5" borderId="9" xfId="0" applyNumberFormat="1" applyFont="1" applyFill="1" applyBorder="1" applyAlignment="1">
      <alignment vertical="center" wrapText="1"/>
    </xf>
    <xf numFmtId="2" fontId="22" fillId="0" borderId="10" xfId="0" applyNumberFormat="1" applyFont="1" applyBorder="1"/>
    <xf numFmtId="0" fontId="0" fillId="0" borderId="10" xfId="0" applyFont="1" applyBorder="1"/>
    <xf numFmtId="0" fontId="0" fillId="0" borderId="0" xfId="0" applyFont="1" applyAlignment="1">
      <alignment horizontal="left" vertical="top"/>
    </xf>
    <xf numFmtId="0" fontId="10" fillId="5" borderId="9" xfId="0" applyFont="1" applyFill="1" applyBorder="1" applyAlignment="1">
      <alignment vertical="center" wrapText="1"/>
    </xf>
    <xf numFmtId="0" fontId="28" fillId="0" borderId="0" xfId="0" applyFont="1" applyAlignment="1">
      <alignment horizontal="left" vertical="top" wrapText="1"/>
    </xf>
    <xf numFmtId="2" fontId="18" fillId="0" borderId="11" xfId="0" applyNumberFormat="1" applyFont="1" applyBorder="1" applyAlignment="1">
      <alignment horizontal="center" vertical="center" wrapText="1"/>
    </xf>
    <xf numFmtId="2" fontId="18" fillId="0" borderId="13" xfId="0" applyNumberFormat="1" applyFont="1" applyBorder="1" applyAlignment="1">
      <alignment horizontal="center" vertical="center" wrapText="1"/>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6" fillId="0" borderId="0" xfId="0" applyFont="1" applyAlignment="1">
      <alignment horizontal="center"/>
    </xf>
    <xf numFmtId="0" fontId="22" fillId="0" borderId="0" xfId="0" applyFont="1" applyAlignment="1">
      <alignment horizontal="left"/>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2" fillId="0" borderId="12" xfId="0" applyFont="1" applyBorder="1" applyAlignment="1">
      <alignment horizontal="left" vertical="top"/>
    </xf>
    <xf numFmtId="0" fontId="22" fillId="5" borderId="6"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6" xfId="0" applyFont="1" applyFill="1" applyBorder="1" applyAlignment="1">
      <alignment horizontal="left" vertical="top" wrapText="1"/>
    </xf>
    <xf numFmtId="0" fontId="22" fillId="5" borderId="8" xfId="0" applyFont="1" applyFill="1" applyBorder="1" applyAlignment="1">
      <alignment horizontal="left" vertical="top" wrapText="1"/>
    </xf>
    <xf numFmtId="0" fontId="22" fillId="5" borderId="7" xfId="0" applyFont="1" applyFill="1" applyBorder="1" applyAlignment="1">
      <alignment horizontal="left" vertical="top" wrapText="1"/>
    </xf>
    <xf numFmtId="0" fontId="22" fillId="5" borderId="6" xfId="0" applyFont="1" applyFill="1" applyBorder="1" applyAlignment="1">
      <alignment horizontal="left" vertical="top"/>
    </xf>
    <xf numFmtId="0" fontId="22" fillId="5" borderId="8" xfId="0" applyFont="1" applyFill="1" applyBorder="1" applyAlignment="1">
      <alignment horizontal="left" vertical="top"/>
    </xf>
    <xf numFmtId="0" fontId="22" fillId="5" borderId="7" xfId="0" applyFont="1" applyFill="1" applyBorder="1" applyAlignment="1">
      <alignment horizontal="left" vertical="top"/>
    </xf>
    <xf numFmtId="0" fontId="22" fillId="5" borderId="18"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2" fillId="5" borderId="16" xfId="0" applyFont="1" applyFill="1" applyBorder="1" applyAlignment="1">
      <alignment horizontal="left" vertical="center" wrapText="1"/>
    </xf>
    <xf numFmtId="0" fontId="11" fillId="0" borderId="0" xfId="0" applyFont="1" applyAlignment="1">
      <alignment horizontal="left" vertical="top" wrapText="1"/>
    </xf>
  </cellXfs>
  <cellStyles count="3">
    <cellStyle name="Normal" xfId="0" builtinId="0"/>
    <cellStyle name="Normal_Foaie1" xfId="1"/>
    <cellStyle name="Normal_Foaie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106"/>
  <sheetViews>
    <sheetView tabSelected="1" topLeftCell="A96" zoomScale="50" zoomScaleNormal="50" zoomScaleSheetLayoutView="50" workbookViewId="0">
      <selection activeCell="F106" sqref="F106"/>
    </sheetView>
  </sheetViews>
  <sheetFormatPr defaultColWidth="45" defaultRowHeight="15"/>
  <cols>
    <col min="1" max="1" width="15.85546875" style="1" customWidth="1"/>
    <col min="2" max="2" width="38.140625" style="1" customWidth="1"/>
    <col min="3" max="3" width="25.28515625" style="1" customWidth="1"/>
    <col min="4" max="4" width="10.85546875" style="1" customWidth="1"/>
    <col min="5" max="5" width="27" style="1" customWidth="1"/>
    <col min="6" max="6" width="21.42578125" style="2" customWidth="1"/>
    <col min="7" max="7" width="24.28515625" style="1" customWidth="1"/>
    <col min="8" max="8" width="21.42578125" style="1" customWidth="1"/>
    <col min="9" max="9" width="16.7109375" style="1" customWidth="1"/>
    <col min="10" max="10" width="18.140625" style="1" customWidth="1"/>
    <col min="11" max="11" width="21.7109375" style="1" customWidth="1"/>
    <col min="12" max="12" width="27.140625" style="1" customWidth="1"/>
    <col min="13" max="13" width="35.85546875" style="1" customWidth="1"/>
    <col min="14" max="14" width="20.42578125" style="1" customWidth="1"/>
    <col min="15" max="15" width="19" style="1" customWidth="1"/>
    <col min="16" max="16" width="29.5703125" style="1" customWidth="1"/>
    <col min="17" max="17" width="20.140625" style="1" customWidth="1"/>
    <col min="18" max="16384" width="45" style="1"/>
  </cols>
  <sheetData>
    <row r="1" spans="1:18" ht="68.25" customHeight="1" thickBot="1">
      <c r="D1" s="110" t="s">
        <v>86</v>
      </c>
      <c r="E1" s="111"/>
      <c r="F1" s="111"/>
      <c r="G1" s="111"/>
      <c r="H1" s="111"/>
      <c r="I1" s="111"/>
      <c r="J1" s="111"/>
      <c r="K1" s="111"/>
      <c r="L1" s="111"/>
      <c r="M1" s="111"/>
      <c r="N1" s="111"/>
      <c r="O1" s="111"/>
      <c r="P1" s="111"/>
      <c r="R1" s="2"/>
    </row>
    <row r="2" spans="1:18" ht="167.25" customHeight="1" thickBot="1">
      <c r="A2" s="39" t="s">
        <v>72</v>
      </c>
      <c r="B2" s="40" t="s">
        <v>0</v>
      </c>
      <c r="C2" s="40" t="s">
        <v>1</v>
      </c>
      <c r="D2" s="40" t="s">
        <v>2</v>
      </c>
      <c r="E2" s="40" t="s">
        <v>3</v>
      </c>
      <c r="F2" s="40" t="s">
        <v>58</v>
      </c>
      <c r="G2" s="41" t="s">
        <v>60</v>
      </c>
      <c r="H2" s="40" t="s">
        <v>90</v>
      </c>
      <c r="I2" s="40" t="s">
        <v>87</v>
      </c>
      <c r="J2" s="40" t="s">
        <v>88</v>
      </c>
      <c r="K2" s="45" t="s">
        <v>89</v>
      </c>
      <c r="L2" s="40" t="s">
        <v>91</v>
      </c>
      <c r="M2" s="40" t="s">
        <v>103</v>
      </c>
      <c r="N2" s="40" t="s">
        <v>92</v>
      </c>
      <c r="O2" s="46" t="s">
        <v>93</v>
      </c>
      <c r="P2" s="45" t="s">
        <v>94</v>
      </c>
      <c r="Q2" s="63" t="s">
        <v>111</v>
      </c>
    </row>
    <row r="3" spans="1:18" hidden="1"/>
    <row r="4" spans="1:18" s="3" customFormat="1" ht="114">
      <c r="A4" s="16">
        <v>1</v>
      </c>
      <c r="B4" s="30" t="s">
        <v>13</v>
      </c>
      <c r="C4" s="31">
        <v>42859</v>
      </c>
      <c r="D4" s="17">
        <v>2</v>
      </c>
      <c r="E4" s="17" t="s">
        <v>73</v>
      </c>
      <c r="F4" s="17">
        <v>20</v>
      </c>
      <c r="G4" s="17" t="s">
        <v>61</v>
      </c>
      <c r="H4" s="17">
        <v>20</v>
      </c>
      <c r="I4" s="17">
        <f>D4*H4</f>
        <v>40</v>
      </c>
      <c r="J4" s="42"/>
      <c r="K4" s="17"/>
      <c r="L4" s="17">
        <v>20</v>
      </c>
      <c r="M4" s="42"/>
      <c r="N4" s="17">
        <f>D4*L4</f>
        <v>40</v>
      </c>
      <c r="O4" s="17"/>
      <c r="P4" s="64"/>
      <c r="Q4" s="8"/>
    </row>
    <row r="5" spans="1:18" s="3" customFormat="1" ht="171">
      <c r="A5" s="16">
        <v>2</v>
      </c>
      <c r="B5" s="30" t="s">
        <v>59</v>
      </c>
      <c r="C5" s="31">
        <v>42859</v>
      </c>
      <c r="D5" s="17">
        <v>2</v>
      </c>
      <c r="E5" s="17" t="s">
        <v>73</v>
      </c>
      <c r="F5" s="17">
        <v>25</v>
      </c>
      <c r="G5" s="17" t="s">
        <v>61</v>
      </c>
      <c r="H5" s="17">
        <v>19</v>
      </c>
      <c r="I5" s="17">
        <f t="shared" ref="I5:I31" si="0">D5*H5</f>
        <v>38</v>
      </c>
      <c r="J5" s="42"/>
      <c r="K5" s="17"/>
      <c r="L5" s="17">
        <v>27</v>
      </c>
      <c r="M5" s="42"/>
      <c r="N5" s="17">
        <f t="shared" ref="N5:N31" si="1">D5*L5</f>
        <v>54</v>
      </c>
      <c r="O5" s="17"/>
      <c r="P5" s="64"/>
      <c r="Q5" s="8"/>
    </row>
    <row r="6" spans="1:18" s="6" customFormat="1" ht="57">
      <c r="A6" s="16">
        <v>3</v>
      </c>
      <c r="B6" s="32" t="s">
        <v>10</v>
      </c>
      <c r="C6" s="33">
        <v>42863</v>
      </c>
      <c r="D6" s="19">
        <v>2</v>
      </c>
      <c r="E6" s="19" t="s">
        <v>73</v>
      </c>
      <c r="F6" s="19">
        <v>20</v>
      </c>
      <c r="G6" s="19" t="s">
        <v>61</v>
      </c>
      <c r="H6" s="19">
        <v>13</v>
      </c>
      <c r="I6" s="17">
        <f t="shared" si="0"/>
        <v>26</v>
      </c>
      <c r="J6" s="42"/>
      <c r="K6" s="19"/>
      <c r="L6" s="19">
        <v>0</v>
      </c>
      <c r="M6" s="42"/>
      <c r="N6" s="17">
        <f t="shared" si="1"/>
        <v>0</v>
      </c>
      <c r="O6" s="19"/>
      <c r="P6" s="65"/>
      <c r="Q6" s="10"/>
    </row>
    <row r="7" spans="1:18" s="3" customFormat="1" ht="28.5">
      <c r="A7" s="16">
        <v>4</v>
      </c>
      <c r="B7" s="30" t="s">
        <v>15</v>
      </c>
      <c r="C7" s="31">
        <v>42863</v>
      </c>
      <c r="D7" s="17">
        <v>5</v>
      </c>
      <c r="E7" s="17" t="s">
        <v>73</v>
      </c>
      <c r="F7" s="17">
        <v>20</v>
      </c>
      <c r="G7" s="17" t="s">
        <v>61</v>
      </c>
      <c r="H7" s="17">
        <v>20</v>
      </c>
      <c r="I7" s="17">
        <f t="shared" si="0"/>
        <v>100</v>
      </c>
      <c r="J7" s="42"/>
      <c r="K7" s="17"/>
      <c r="L7" s="17">
        <v>20</v>
      </c>
      <c r="M7" s="42"/>
      <c r="N7" s="17">
        <f t="shared" si="1"/>
        <v>100</v>
      </c>
      <c r="O7" s="17"/>
      <c r="P7" s="64"/>
      <c r="Q7" s="8"/>
    </row>
    <row r="8" spans="1:18" s="3" customFormat="1" ht="142.5">
      <c r="A8" s="16">
        <v>5</v>
      </c>
      <c r="B8" s="30" t="s">
        <v>16</v>
      </c>
      <c r="C8" s="31">
        <v>42866</v>
      </c>
      <c r="D8" s="17">
        <v>2</v>
      </c>
      <c r="E8" s="17" t="s">
        <v>73</v>
      </c>
      <c r="F8" s="17">
        <v>30</v>
      </c>
      <c r="G8" s="17" t="s">
        <v>61</v>
      </c>
      <c r="H8" s="17">
        <v>26</v>
      </c>
      <c r="I8" s="17">
        <f t="shared" si="0"/>
        <v>52</v>
      </c>
      <c r="J8" s="42"/>
      <c r="K8" s="17"/>
      <c r="L8" s="17">
        <v>30</v>
      </c>
      <c r="M8" s="42"/>
      <c r="N8" s="17">
        <f t="shared" si="1"/>
        <v>60</v>
      </c>
      <c r="O8" s="17"/>
      <c r="P8" s="64"/>
      <c r="Q8" s="8"/>
    </row>
    <row r="9" spans="1:18" s="7" customFormat="1" ht="171">
      <c r="A9" s="16">
        <v>6</v>
      </c>
      <c r="B9" s="35" t="s">
        <v>42</v>
      </c>
      <c r="C9" s="36">
        <v>42870</v>
      </c>
      <c r="D9" s="21">
        <v>2</v>
      </c>
      <c r="E9" s="21" t="s">
        <v>43</v>
      </c>
      <c r="F9" s="21">
        <v>30</v>
      </c>
      <c r="G9" s="38" t="s">
        <v>62</v>
      </c>
      <c r="H9" s="21">
        <v>30</v>
      </c>
      <c r="I9" s="17">
        <f t="shared" si="0"/>
        <v>60</v>
      </c>
      <c r="J9" s="43"/>
      <c r="K9" s="21"/>
      <c r="L9" s="21">
        <v>31</v>
      </c>
      <c r="M9" s="43"/>
      <c r="N9" s="17">
        <f t="shared" si="1"/>
        <v>62</v>
      </c>
      <c r="O9" s="21"/>
      <c r="P9" s="66"/>
      <c r="Q9" s="9"/>
    </row>
    <row r="10" spans="1:18" s="3" customFormat="1" ht="85.5">
      <c r="A10" s="16">
        <v>7</v>
      </c>
      <c r="B10" s="30" t="s">
        <v>17</v>
      </c>
      <c r="C10" s="31">
        <v>42873</v>
      </c>
      <c r="D10" s="17">
        <v>2</v>
      </c>
      <c r="E10" s="17" t="s">
        <v>73</v>
      </c>
      <c r="F10" s="17">
        <v>25</v>
      </c>
      <c r="G10" s="17" t="s">
        <v>61</v>
      </c>
      <c r="H10" s="17">
        <v>24</v>
      </c>
      <c r="I10" s="17">
        <f t="shared" si="0"/>
        <v>48</v>
      </c>
      <c r="J10" s="42"/>
      <c r="K10" s="17"/>
      <c r="L10" s="17">
        <v>25</v>
      </c>
      <c r="M10" s="42"/>
      <c r="N10" s="17">
        <f t="shared" si="1"/>
        <v>50</v>
      </c>
      <c r="O10" s="17"/>
      <c r="P10" s="64"/>
      <c r="Q10" s="8"/>
    </row>
    <row r="11" spans="1:18" s="7" customFormat="1" ht="142.5">
      <c r="A11" s="16">
        <v>8</v>
      </c>
      <c r="B11" s="35" t="s">
        <v>50</v>
      </c>
      <c r="C11" s="36">
        <v>42873</v>
      </c>
      <c r="D11" s="21">
        <v>2</v>
      </c>
      <c r="E11" s="21" t="s">
        <v>51</v>
      </c>
      <c r="F11" s="21">
        <v>30</v>
      </c>
      <c r="G11" s="21" t="s">
        <v>61</v>
      </c>
      <c r="H11" s="21">
        <v>28</v>
      </c>
      <c r="I11" s="17">
        <f t="shared" si="0"/>
        <v>56</v>
      </c>
      <c r="J11" s="43"/>
      <c r="K11" s="21"/>
      <c r="L11" s="21">
        <v>31</v>
      </c>
      <c r="M11" s="43"/>
      <c r="N11" s="17">
        <f t="shared" si="1"/>
        <v>62</v>
      </c>
      <c r="O11" s="21"/>
      <c r="P11" s="66"/>
      <c r="Q11" s="9"/>
    </row>
    <row r="12" spans="1:18" s="3" customFormat="1" ht="57">
      <c r="A12" s="16">
        <v>9</v>
      </c>
      <c r="B12" s="30" t="s">
        <v>18</v>
      </c>
      <c r="C12" s="31">
        <v>42877</v>
      </c>
      <c r="D12" s="17">
        <v>2</v>
      </c>
      <c r="E12" s="17" t="s">
        <v>73</v>
      </c>
      <c r="F12" s="17">
        <v>30</v>
      </c>
      <c r="G12" s="17" t="s">
        <v>67</v>
      </c>
      <c r="H12" s="17">
        <v>30</v>
      </c>
      <c r="I12" s="17">
        <f t="shared" si="0"/>
        <v>60</v>
      </c>
      <c r="J12" s="42"/>
      <c r="K12" s="17"/>
      <c r="L12" s="17">
        <v>30</v>
      </c>
      <c r="M12" s="42"/>
      <c r="N12" s="17">
        <f t="shared" si="1"/>
        <v>60</v>
      </c>
      <c r="O12" s="17"/>
      <c r="P12" s="64"/>
      <c r="Q12" s="8"/>
    </row>
    <row r="13" spans="1:18" s="3" customFormat="1" ht="57">
      <c r="A13" s="16">
        <v>10</v>
      </c>
      <c r="B13" s="30" t="s">
        <v>19</v>
      </c>
      <c r="C13" s="31">
        <v>42879</v>
      </c>
      <c r="D13" s="17">
        <v>3</v>
      </c>
      <c r="E13" s="17" t="s">
        <v>73</v>
      </c>
      <c r="F13" s="17">
        <v>20</v>
      </c>
      <c r="G13" s="17" t="s">
        <v>61</v>
      </c>
      <c r="H13" s="17">
        <v>16</v>
      </c>
      <c r="I13" s="17">
        <f t="shared" si="0"/>
        <v>48</v>
      </c>
      <c r="J13" s="42"/>
      <c r="K13" s="17"/>
      <c r="L13" s="17">
        <v>22</v>
      </c>
      <c r="M13" s="42"/>
      <c r="N13" s="17">
        <f t="shared" si="1"/>
        <v>66</v>
      </c>
      <c r="O13" s="17"/>
      <c r="P13" s="64"/>
      <c r="Q13" s="8"/>
    </row>
    <row r="14" spans="1:18" s="7" customFormat="1" ht="28.5">
      <c r="A14" s="16">
        <v>11</v>
      </c>
      <c r="B14" s="35" t="s">
        <v>56</v>
      </c>
      <c r="C14" s="36">
        <v>42880</v>
      </c>
      <c r="D14" s="21">
        <v>2</v>
      </c>
      <c r="E14" s="21" t="s">
        <v>57</v>
      </c>
      <c r="F14" s="21">
        <v>45</v>
      </c>
      <c r="G14" s="21" t="s">
        <v>61</v>
      </c>
      <c r="H14" s="21">
        <v>45</v>
      </c>
      <c r="I14" s="17">
        <f t="shared" si="0"/>
        <v>90</v>
      </c>
      <c r="J14" s="43"/>
      <c r="K14" s="21"/>
      <c r="L14" s="21">
        <v>45</v>
      </c>
      <c r="M14" s="43"/>
      <c r="N14" s="17">
        <f t="shared" si="1"/>
        <v>90</v>
      </c>
      <c r="O14" s="21"/>
      <c r="P14" s="66"/>
      <c r="Q14" s="9"/>
    </row>
    <row r="15" spans="1:18" s="3" customFormat="1" ht="171">
      <c r="A15" s="16">
        <v>12</v>
      </c>
      <c r="B15" s="30" t="s">
        <v>20</v>
      </c>
      <c r="C15" s="31">
        <v>42884</v>
      </c>
      <c r="D15" s="17">
        <v>2</v>
      </c>
      <c r="E15" s="17" t="s">
        <v>73</v>
      </c>
      <c r="F15" s="17">
        <v>20</v>
      </c>
      <c r="G15" s="17" t="s">
        <v>61</v>
      </c>
      <c r="H15" s="17">
        <v>20</v>
      </c>
      <c r="I15" s="17">
        <f t="shared" si="0"/>
        <v>40</v>
      </c>
      <c r="J15" s="42"/>
      <c r="K15" s="17"/>
      <c r="L15" s="17">
        <v>20</v>
      </c>
      <c r="M15" s="42"/>
      <c r="N15" s="17">
        <f t="shared" si="1"/>
        <v>40</v>
      </c>
      <c r="O15" s="17"/>
      <c r="P15" s="64"/>
      <c r="Q15" s="8"/>
    </row>
    <row r="16" spans="1:18" s="3" customFormat="1" ht="57">
      <c r="A16" s="16">
        <v>13</v>
      </c>
      <c r="B16" s="30" t="s">
        <v>21</v>
      </c>
      <c r="C16" s="31">
        <v>42884</v>
      </c>
      <c r="D16" s="17">
        <v>2</v>
      </c>
      <c r="E16" s="17" t="s">
        <v>73</v>
      </c>
      <c r="F16" s="17">
        <v>16</v>
      </c>
      <c r="G16" s="17" t="s">
        <v>61</v>
      </c>
      <c r="H16" s="17">
        <v>15</v>
      </c>
      <c r="I16" s="17">
        <f t="shared" si="0"/>
        <v>30</v>
      </c>
      <c r="J16" s="42"/>
      <c r="K16" s="17"/>
      <c r="L16" s="17">
        <v>17</v>
      </c>
      <c r="M16" s="42"/>
      <c r="N16" s="17">
        <f t="shared" si="1"/>
        <v>34</v>
      </c>
      <c r="O16" s="17"/>
      <c r="P16" s="64"/>
      <c r="Q16" s="8"/>
    </row>
    <row r="17" spans="1:17" s="7" customFormat="1" ht="199.5">
      <c r="A17" s="16">
        <v>14</v>
      </c>
      <c r="B17" s="35" t="s">
        <v>54</v>
      </c>
      <c r="C17" s="36">
        <v>42894</v>
      </c>
      <c r="D17" s="21">
        <v>2</v>
      </c>
      <c r="E17" s="21" t="s">
        <v>55</v>
      </c>
      <c r="F17" s="21">
        <v>30</v>
      </c>
      <c r="G17" s="21" t="s">
        <v>61</v>
      </c>
      <c r="H17" s="21">
        <v>29</v>
      </c>
      <c r="I17" s="17">
        <f t="shared" si="0"/>
        <v>58</v>
      </c>
      <c r="J17" s="43"/>
      <c r="K17" s="21"/>
      <c r="L17" s="21">
        <v>31</v>
      </c>
      <c r="M17" s="43"/>
      <c r="N17" s="17">
        <f t="shared" si="1"/>
        <v>62</v>
      </c>
      <c r="O17" s="21"/>
      <c r="P17" s="66"/>
      <c r="Q17" s="9"/>
    </row>
    <row r="18" spans="1:17" s="7" customFormat="1" ht="199.5">
      <c r="A18" s="16">
        <v>15</v>
      </c>
      <c r="B18" s="35" t="s">
        <v>66</v>
      </c>
      <c r="C18" s="36">
        <v>42905</v>
      </c>
      <c r="D18" s="21">
        <v>2</v>
      </c>
      <c r="E18" s="17" t="s">
        <v>73</v>
      </c>
      <c r="F18" s="21">
        <v>40</v>
      </c>
      <c r="G18" s="21" t="s">
        <v>61</v>
      </c>
      <c r="H18" s="21">
        <v>30</v>
      </c>
      <c r="I18" s="17">
        <f t="shared" si="0"/>
        <v>60</v>
      </c>
      <c r="J18" s="43"/>
      <c r="K18" s="21"/>
      <c r="L18" s="21">
        <v>39</v>
      </c>
      <c r="M18" s="43"/>
      <c r="N18" s="17">
        <f t="shared" si="1"/>
        <v>78</v>
      </c>
      <c r="O18" s="21"/>
      <c r="P18" s="66"/>
      <c r="Q18" s="9"/>
    </row>
    <row r="19" spans="1:17" s="3" customFormat="1" ht="114">
      <c r="A19" s="16">
        <v>16</v>
      </c>
      <c r="B19" s="30" t="s">
        <v>22</v>
      </c>
      <c r="C19" s="31">
        <v>42906</v>
      </c>
      <c r="D19" s="17">
        <v>2</v>
      </c>
      <c r="E19" s="17" t="s">
        <v>73</v>
      </c>
      <c r="F19" s="17">
        <v>26</v>
      </c>
      <c r="G19" s="17" t="s">
        <v>61</v>
      </c>
      <c r="H19" s="17">
        <v>0</v>
      </c>
      <c r="I19" s="17">
        <f t="shared" si="0"/>
        <v>0</v>
      </c>
      <c r="J19" s="42"/>
      <c r="K19" s="17"/>
      <c r="L19" s="17">
        <v>26</v>
      </c>
      <c r="M19" s="42"/>
      <c r="N19" s="17">
        <f t="shared" si="1"/>
        <v>52</v>
      </c>
      <c r="O19" s="17"/>
      <c r="P19" s="64"/>
      <c r="Q19" s="8"/>
    </row>
    <row r="20" spans="1:17" s="3" customFormat="1" ht="142.5">
      <c r="A20" s="16">
        <v>17</v>
      </c>
      <c r="B20" s="30" t="s">
        <v>24</v>
      </c>
      <c r="C20" s="31">
        <v>42912</v>
      </c>
      <c r="D20" s="17">
        <v>2</v>
      </c>
      <c r="E20" s="17" t="s">
        <v>73</v>
      </c>
      <c r="F20" s="17">
        <v>25</v>
      </c>
      <c r="G20" s="17" t="s">
        <v>61</v>
      </c>
      <c r="H20" s="17">
        <v>25</v>
      </c>
      <c r="I20" s="17">
        <f t="shared" si="0"/>
        <v>50</v>
      </c>
      <c r="J20" s="42"/>
      <c r="K20" s="17"/>
      <c r="L20" s="17">
        <v>25</v>
      </c>
      <c r="M20" s="42"/>
      <c r="N20" s="17">
        <f t="shared" si="1"/>
        <v>50</v>
      </c>
      <c r="O20" s="17"/>
      <c r="P20" s="64"/>
      <c r="Q20" s="8"/>
    </row>
    <row r="21" spans="1:17" s="3" customFormat="1" ht="85.5">
      <c r="A21" s="16">
        <v>18</v>
      </c>
      <c r="B21" s="30" t="s">
        <v>23</v>
      </c>
      <c r="C21" s="31">
        <v>42912</v>
      </c>
      <c r="D21" s="17">
        <v>2</v>
      </c>
      <c r="E21" s="17" t="s">
        <v>73</v>
      </c>
      <c r="F21" s="17">
        <v>20</v>
      </c>
      <c r="G21" s="17" t="s">
        <v>61</v>
      </c>
      <c r="H21" s="17">
        <v>20</v>
      </c>
      <c r="I21" s="17">
        <f t="shared" si="0"/>
        <v>40</v>
      </c>
      <c r="J21" s="42"/>
      <c r="K21" s="17"/>
      <c r="L21" s="17">
        <v>26</v>
      </c>
      <c r="M21" s="42"/>
      <c r="N21" s="17">
        <f t="shared" si="1"/>
        <v>52</v>
      </c>
      <c r="O21" s="17"/>
      <c r="P21" s="64"/>
      <c r="Q21" s="8"/>
    </row>
    <row r="22" spans="1:17" s="7" customFormat="1" ht="85.5">
      <c r="A22" s="16">
        <v>19</v>
      </c>
      <c r="B22" s="35" t="s">
        <v>52</v>
      </c>
      <c r="C22" s="36">
        <v>42912</v>
      </c>
      <c r="D22" s="21">
        <v>5</v>
      </c>
      <c r="E22" s="21" t="s">
        <v>53</v>
      </c>
      <c r="F22" s="21">
        <v>30</v>
      </c>
      <c r="G22" s="21" t="s">
        <v>61</v>
      </c>
      <c r="H22" s="21">
        <v>30</v>
      </c>
      <c r="I22" s="17">
        <f t="shared" si="0"/>
        <v>150</v>
      </c>
      <c r="J22" s="43"/>
      <c r="K22" s="21"/>
      <c r="L22" s="21">
        <v>30</v>
      </c>
      <c r="M22" s="43"/>
      <c r="N22" s="17">
        <f t="shared" si="1"/>
        <v>150</v>
      </c>
      <c r="O22" s="21"/>
      <c r="P22" s="66"/>
      <c r="Q22" s="9"/>
    </row>
    <row r="23" spans="1:17" s="3" customFormat="1" ht="171">
      <c r="A23" s="16">
        <v>20</v>
      </c>
      <c r="B23" s="30" t="s">
        <v>25</v>
      </c>
      <c r="C23" s="31">
        <v>42915</v>
      </c>
      <c r="D23" s="17">
        <v>2</v>
      </c>
      <c r="E23" s="17" t="s">
        <v>73</v>
      </c>
      <c r="F23" s="17">
        <v>20</v>
      </c>
      <c r="G23" s="17" t="s">
        <v>61</v>
      </c>
      <c r="H23" s="17">
        <v>20</v>
      </c>
      <c r="I23" s="17">
        <f t="shared" si="0"/>
        <v>40</v>
      </c>
      <c r="J23" s="42"/>
      <c r="K23" s="17"/>
      <c r="L23" s="17">
        <v>20</v>
      </c>
      <c r="M23" s="42"/>
      <c r="N23" s="17">
        <f t="shared" si="1"/>
        <v>40</v>
      </c>
      <c r="O23" s="17"/>
      <c r="P23" s="64"/>
      <c r="Q23" s="8"/>
    </row>
    <row r="24" spans="1:17" s="7" customFormat="1" ht="199.5">
      <c r="A24" s="16">
        <v>21</v>
      </c>
      <c r="B24" s="35" t="s">
        <v>8</v>
      </c>
      <c r="C24" s="36">
        <v>42915</v>
      </c>
      <c r="D24" s="21">
        <v>2</v>
      </c>
      <c r="E24" s="21" t="s">
        <v>64</v>
      </c>
      <c r="F24" s="21">
        <v>30</v>
      </c>
      <c r="G24" s="21" t="s">
        <v>61</v>
      </c>
      <c r="H24" s="21">
        <v>29</v>
      </c>
      <c r="I24" s="17">
        <f t="shared" si="0"/>
        <v>58</v>
      </c>
      <c r="J24" s="43"/>
      <c r="K24" s="21"/>
      <c r="L24" s="21">
        <v>31</v>
      </c>
      <c r="M24" s="43"/>
      <c r="N24" s="17">
        <f t="shared" si="1"/>
        <v>62</v>
      </c>
      <c r="O24" s="21"/>
      <c r="P24" s="66"/>
      <c r="Q24" s="9"/>
    </row>
    <row r="25" spans="1:17" s="3" customFormat="1" ht="114">
      <c r="A25" s="16">
        <v>22</v>
      </c>
      <c r="B25" s="30" t="s">
        <v>26</v>
      </c>
      <c r="C25" s="31">
        <v>42919</v>
      </c>
      <c r="D25" s="17">
        <v>2</v>
      </c>
      <c r="E25" s="17" t="s">
        <v>73</v>
      </c>
      <c r="F25" s="17">
        <v>25</v>
      </c>
      <c r="G25" s="17" t="s">
        <v>61</v>
      </c>
      <c r="H25" s="17">
        <v>30</v>
      </c>
      <c r="I25" s="17">
        <f t="shared" si="0"/>
        <v>60</v>
      </c>
      <c r="J25" s="42"/>
      <c r="K25" s="17"/>
      <c r="L25" s="17">
        <v>30</v>
      </c>
      <c r="M25" s="42"/>
      <c r="N25" s="17">
        <f t="shared" si="1"/>
        <v>60</v>
      </c>
      <c r="O25" s="17"/>
      <c r="P25" s="64"/>
      <c r="Q25" s="8"/>
    </row>
    <row r="26" spans="1:17" s="3" customFormat="1" ht="57">
      <c r="A26" s="16">
        <v>23</v>
      </c>
      <c r="B26" s="30" t="s">
        <v>21</v>
      </c>
      <c r="C26" s="31">
        <v>42983</v>
      </c>
      <c r="D26" s="17">
        <v>2</v>
      </c>
      <c r="E26" s="17" t="s">
        <v>73</v>
      </c>
      <c r="F26" s="17">
        <v>16</v>
      </c>
      <c r="G26" s="17" t="s">
        <v>61</v>
      </c>
      <c r="H26" s="17">
        <v>12</v>
      </c>
      <c r="I26" s="17">
        <f t="shared" si="0"/>
        <v>24</v>
      </c>
      <c r="J26" s="42"/>
      <c r="K26" s="17"/>
      <c r="L26" s="17">
        <v>17</v>
      </c>
      <c r="M26" s="42"/>
      <c r="N26" s="17">
        <f t="shared" si="1"/>
        <v>34</v>
      </c>
      <c r="O26" s="17"/>
      <c r="P26" s="64"/>
      <c r="Q26" s="8"/>
    </row>
    <row r="27" spans="1:17" s="3" customFormat="1" ht="285">
      <c r="A27" s="16">
        <v>24</v>
      </c>
      <c r="B27" s="30" t="s">
        <v>27</v>
      </c>
      <c r="C27" s="31">
        <v>42985</v>
      </c>
      <c r="D27" s="17">
        <v>2</v>
      </c>
      <c r="E27" s="17" t="s">
        <v>73</v>
      </c>
      <c r="F27" s="17">
        <v>30</v>
      </c>
      <c r="G27" s="17" t="s">
        <v>61</v>
      </c>
      <c r="H27" s="17">
        <v>10</v>
      </c>
      <c r="I27" s="17">
        <f t="shared" si="0"/>
        <v>20</v>
      </c>
      <c r="J27" s="42"/>
      <c r="K27" s="17"/>
      <c r="L27" s="17">
        <v>30</v>
      </c>
      <c r="M27" s="42"/>
      <c r="N27" s="17">
        <f t="shared" si="1"/>
        <v>60</v>
      </c>
      <c r="O27" s="17"/>
      <c r="P27" s="64"/>
      <c r="Q27" s="8"/>
    </row>
    <row r="28" spans="1:17" s="7" customFormat="1" ht="171">
      <c r="A28" s="16">
        <v>25</v>
      </c>
      <c r="B28" s="35" t="s">
        <v>44</v>
      </c>
      <c r="C28" s="36">
        <v>42985</v>
      </c>
      <c r="D28" s="21">
        <v>2</v>
      </c>
      <c r="E28" s="21" t="s">
        <v>45</v>
      </c>
      <c r="F28" s="21">
        <v>30</v>
      </c>
      <c r="G28" s="38" t="s">
        <v>62</v>
      </c>
      <c r="H28" s="21">
        <v>28</v>
      </c>
      <c r="I28" s="17">
        <f t="shared" si="0"/>
        <v>56</v>
      </c>
      <c r="J28" s="43"/>
      <c r="K28" s="21"/>
      <c r="L28" s="21">
        <v>31</v>
      </c>
      <c r="M28" s="43"/>
      <c r="N28" s="17">
        <f t="shared" si="1"/>
        <v>62</v>
      </c>
      <c r="O28" s="21"/>
      <c r="P28" s="66"/>
      <c r="Q28" s="9"/>
    </row>
    <row r="29" spans="1:17" s="3" customFormat="1" ht="114">
      <c r="A29" s="16">
        <v>26</v>
      </c>
      <c r="B29" s="30" t="s">
        <v>28</v>
      </c>
      <c r="C29" s="31">
        <v>42989</v>
      </c>
      <c r="D29" s="17">
        <v>2</v>
      </c>
      <c r="E29" s="17" t="s">
        <v>73</v>
      </c>
      <c r="F29" s="17">
        <v>20</v>
      </c>
      <c r="G29" s="17" t="s">
        <v>61</v>
      </c>
      <c r="H29" s="17">
        <v>16</v>
      </c>
      <c r="I29" s="17">
        <f t="shared" si="0"/>
        <v>32</v>
      </c>
      <c r="J29" s="42"/>
      <c r="K29" s="17"/>
      <c r="L29" s="17">
        <v>23</v>
      </c>
      <c r="M29" s="42"/>
      <c r="N29" s="17">
        <f t="shared" si="1"/>
        <v>46</v>
      </c>
      <c r="O29" s="17"/>
      <c r="P29" s="64"/>
      <c r="Q29" s="8"/>
    </row>
    <row r="30" spans="1:17" s="3" customFormat="1" ht="57">
      <c r="A30" s="16">
        <v>27</v>
      </c>
      <c r="B30" s="30" t="s">
        <v>29</v>
      </c>
      <c r="C30" s="31">
        <v>42989</v>
      </c>
      <c r="D30" s="17">
        <v>2</v>
      </c>
      <c r="E30" s="17" t="s">
        <v>73</v>
      </c>
      <c r="F30" s="17">
        <v>20</v>
      </c>
      <c r="G30" s="17" t="s">
        <v>61</v>
      </c>
      <c r="H30" s="17">
        <v>20</v>
      </c>
      <c r="I30" s="17">
        <f t="shared" si="0"/>
        <v>40</v>
      </c>
      <c r="J30" s="42"/>
      <c r="K30" s="17"/>
      <c r="L30" s="17">
        <v>20</v>
      </c>
      <c r="M30" s="42"/>
      <c r="N30" s="17">
        <f t="shared" si="1"/>
        <v>40</v>
      </c>
      <c r="O30" s="17"/>
      <c r="P30" s="64"/>
      <c r="Q30" s="8"/>
    </row>
    <row r="31" spans="1:17" s="7" customFormat="1" ht="370.5">
      <c r="A31" s="18">
        <v>28</v>
      </c>
      <c r="B31" s="37" t="s">
        <v>68</v>
      </c>
      <c r="C31" s="23" t="s">
        <v>70</v>
      </c>
      <c r="D31" s="23">
        <v>2</v>
      </c>
      <c r="E31" s="73" t="s">
        <v>104</v>
      </c>
      <c r="F31" s="23">
        <v>30</v>
      </c>
      <c r="G31" s="19" t="s">
        <v>61</v>
      </c>
      <c r="H31" s="23">
        <v>30</v>
      </c>
      <c r="I31" s="19">
        <f t="shared" si="0"/>
        <v>60</v>
      </c>
      <c r="J31" s="23"/>
      <c r="K31" s="23">
        <f>D31*H31*J31</f>
        <v>0</v>
      </c>
      <c r="L31" s="23">
        <v>30</v>
      </c>
      <c r="M31" s="23"/>
      <c r="N31" s="19">
        <f t="shared" si="1"/>
        <v>60</v>
      </c>
      <c r="O31" s="23"/>
      <c r="P31" s="67"/>
      <c r="Q31" s="9"/>
    </row>
    <row r="32" spans="1:17" s="14" customFormat="1" ht="63" customHeight="1">
      <c r="A32" s="47"/>
      <c r="B32" s="106" t="s">
        <v>76</v>
      </c>
      <c r="C32" s="107"/>
      <c r="D32" s="48"/>
      <c r="E32" s="48"/>
      <c r="F32" s="48"/>
      <c r="G32" s="48"/>
      <c r="H32" s="48"/>
      <c r="I32" s="49">
        <v>1436</v>
      </c>
      <c r="J32" s="50"/>
      <c r="K32" s="48"/>
      <c r="L32" s="48"/>
      <c r="M32" s="50"/>
      <c r="N32" s="49">
        <v>1626</v>
      </c>
      <c r="O32" s="48"/>
      <c r="P32" s="68">
        <f>K32+O32</f>
        <v>0</v>
      </c>
      <c r="Q32" s="70"/>
    </row>
    <row r="33" spans="1:17" s="7" customFormat="1" ht="114">
      <c r="A33" s="20">
        <v>1</v>
      </c>
      <c r="B33" s="35" t="s">
        <v>11</v>
      </c>
      <c r="C33" s="36">
        <v>42996</v>
      </c>
      <c r="D33" s="21">
        <v>2</v>
      </c>
      <c r="E33" s="21" t="s">
        <v>73</v>
      </c>
      <c r="F33" s="21">
        <v>15</v>
      </c>
      <c r="G33" s="21" t="s">
        <v>61</v>
      </c>
      <c r="H33" s="21">
        <v>15</v>
      </c>
      <c r="I33" s="21">
        <f t="shared" ref="I33:I63" si="2">D33*H33</f>
        <v>30</v>
      </c>
      <c r="J33" s="43"/>
      <c r="K33" s="21"/>
      <c r="L33" s="21">
        <v>16</v>
      </c>
      <c r="M33" s="43"/>
      <c r="N33" s="21">
        <f t="shared" ref="N33:N63" si="3">D33*L33</f>
        <v>32</v>
      </c>
      <c r="O33" s="21"/>
      <c r="P33" s="66"/>
      <c r="Q33" s="9"/>
    </row>
    <row r="34" spans="1:17" s="7" customFormat="1" ht="28.5">
      <c r="A34" s="20">
        <v>2</v>
      </c>
      <c r="B34" s="35" t="s">
        <v>15</v>
      </c>
      <c r="C34" s="36">
        <v>43003</v>
      </c>
      <c r="D34" s="21">
        <v>5</v>
      </c>
      <c r="E34" s="21" t="s">
        <v>73</v>
      </c>
      <c r="F34" s="21">
        <v>20</v>
      </c>
      <c r="G34" s="21" t="s">
        <v>61</v>
      </c>
      <c r="H34" s="21">
        <v>20</v>
      </c>
      <c r="I34" s="21">
        <f t="shared" si="2"/>
        <v>100</v>
      </c>
      <c r="J34" s="43"/>
      <c r="K34" s="21"/>
      <c r="L34" s="21">
        <v>20</v>
      </c>
      <c r="M34" s="43"/>
      <c r="N34" s="21">
        <f t="shared" si="3"/>
        <v>100</v>
      </c>
      <c r="O34" s="21"/>
      <c r="P34" s="66"/>
      <c r="Q34" s="9"/>
    </row>
    <row r="35" spans="1:17" s="7" customFormat="1" ht="28.5">
      <c r="A35" s="20">
        <v>3</v>
      </c>
      <c r="B35" s="35" t="s">
        <v>30</v>
      </c>
      <c r="C35" s="36">
        <v>43003</v>
      </c>
      <c r="D35" s="21">
        <v>2</v>
      </c>
      <c r="E35" s="21" t="s">
        <v>73</v>
      </c>
      <c r="F35" s="21">
        <v>25</v>
      </c>
      <c r="G35" s="21" t="s">
        <v>61</v>
      </c>
      <c r="H35" s="21">
        <v>25</v>
      </c>
      <c r="I35" s="21">
        <f t="shared" si="2"/>
        <v>50</v>
      </c>
      <c r="J35" s="43"/>
      <c r="K35" s="21"/>
      <c r="L35" s="21">
        <v>25</v>
      </c>
      <c r="M35" s="43"/>
      <c r="N35" s="21">
        <f t="shared" si="3"/>
        <v>50</v>
      </c>
      <c r="O35" s="21"/>
      <c r="P35" s="66"/>
      <c r="Q35" s="9"/>
    </row>
    <row r="36" spans="1:17" s="7" customFormat="1" ht="199.5">
      <c r="A36" s="20">
        <v>4</v>
      </c>
      <c r="B36" s="35" t="s">
        <v>5</v>
      </c>
      <c r="C36" s="36">
        <v>43010</v>
      </c>
      <c r="D36" s="21">
        <v>2</v>
      </c>
      <c r="E36" s="21" t="s">
        <v>6</v>
      </c>
      <c r="F36" s="21">
        <v>30</v>
      </c>
      <c r="G36" s="21" t="s">
        <v>61</v>
      </c>
      <c r="H36" s="21">
        <v>29</v>
      </c>
      <c r="I36" s="21">
        <f t="shared" si="2"/>
        <v>58</v>
      </c>
      <c r="J36" s="43"/>
      <c r="K36" s="21"/>
      <c r="L36" s="21">
        <v>31</v>
      </c>
      <c r="M36" s="43"/>
      <c r="N36" s="21">
        <f t="shared" si="3"/>
        <v>62</v>
      </c>
      <c r="O36" s="21"/>
      <c r="P36" s="66"/>
      <c r="Q36" s="9"/>
    </row>
    <row r="37" spans="1:17" s="3" customFormat="1" ht="114">
      <c r="A37" s="16">
        <v>5</v>
      </c>
      <c r="B37" s="30" t="s">
        <v>28</v>
      </c>
      <c r="C37" s="31">
        <v>43010</v>
      </c>
      <c r="D37" s="17">
        <v>2</v>
      </c>
      <c r="E37" s="17" t="s">
        <v>73</v>
      </c>
      <c r="F37" s="17">
        <v>20</v>
      </c>
      <c r="G37" s="21" t="s">
        <v>61</v>
      </c>
      <c r="H37" s="17">
        <v>17</v>
      </c>
      <c r="I37" s="17">
        <f t="shared" si="2"/>
        <v>34</v>
      </c>
      <c r="J37" s="42"/>
      <c r="K37" s="17"/>
      <c r="L37" s="17">
        <v>22</v>
      </c>
      <c r="M37" s="42"/>
      <c r="N37" s="17">
        <f t="shared" si="3"/>
        <v>44</v>
      </c>
      <c r="O37" s="17"/>
      <c r="P37" s="64"/>
      <c r="Q37" s="8"/>
    </row>
    <row r="38" spans="1:17" s="3" customFormat="1" ht="171">
      <c r="A38" s="16">
        <v>6</v>
      </c>
      <c r="B38" s="30" t="s">
        <v>31</v>
      </c>
      <c r="C38" s="31">
        <v>43013</v>
      </c>
      <c r="D38" s="17">
        <v>2</v>
      </c>
      <c r="E38" s="17" t="s">
        <v>73</v>
      </c>
      <c r="F38" s="17">
        <v>20</v>
      </c>
      <c r="G38" s="21" t="s">
        <v>61</v>
      </c>
      <c r="H38" s="17">
        <v>20</v>
      </c>
      <c r="I38" s="17">
        <f t="shared" si="2"/>
        <v>40</v>
      </c>
      <c r="J38" s="42"/>
      <c r="K38" s="17"/>
      <c r="L38" s="17">
        <v>20</v>
      </c>
      <c r="M38" s="42"/>
      <c r="N38" s="17">
        <f t="shared" si="3"/>
        <v>40</v>
      </c>
      <c r="O38" s="17"/>
      <c r="P38" s="64"/>
      <c r="Q38" s="8"/>
    </row>
    <row r="39" spans="1:17" s="3" customFormat="1" ht="57">
      <c r="A39" s="16">
        <v>7</v>
      </c>
      <c r="B39" s="30" t="s">
        <v>32</v>
      </c>
      <c r="C39" s="31">
        <v>43017</v>
      </c>
      <c r="D39" s="17">
        <v>2</v>
      </c>
      <c r="E39" s="17" t="s">
        <v>73</v>
      </c>
      <c r="F39" s="17">
        <v>20</v>
      </c>
      <c r="G39" s="21" t="s">
        <v>61</v>
      </c>
      <c r="H39" s="17">
        <v>20</v>
      </c>
      <c r="I39" s="17">
        <f t="shared" si="2"/>
        <v>40</v>
      </c>
      <c r="J39" s="42"/>
      <c r="K39" s="17"/>
      <c r="L39" s="17">
        <v>20</v>
      </c>
      <c r="M39" s="42"/>
      <c r="N39" s="17">
        <f t="shared" si="3"/>
        <v>40</v>
      </c>
      <c r="O39" s="17"/>
      <c r="P39" s="64"/>
      <c r="Q39" s="8"/>
    </row>
    <row r="40" spans="1:17" s="3" customFormat="1" ht="85.5">
      <c r="A40" s="16">
        <v>8</v>
      </c>
      <c r="B40" s="30" t="s">
        <v>12</v>
      </c>
      <c r="C40" s="31">
        <v>43017</v>
      </c>
      <c r="D40" s="17">
        <v>1</v>
      </c>
      <c r="E40" s="17" t="s">
        <v>73</v>
      </c>
      <c r="F40" s="17">
        <v>25</v>
      </c>
      <c r="G40" s="21" t="s">
        <v>61</v>
      </c>
      <c r="H40" s="17">
        <v>0</v>
      </c>
      <c r="I40" s="17">
        <f t="shared" si="2"/>
        <v>0</v>
      </c>
      <c r="J40" s="42"/>
      <c r="K40" s="17"/>
      <c r="L40" s="17">
        <v>25</v>
      </c>
      <c r="M40" s="42"/>
      <c r="N40" s="17">
        <f t="shared" si="3"/>
        <v>25</v>
      </c>
      <c r="O40" s="17"/>
      <c r="P40" s="64"/>
      <c r="Q40" s="8"/>
    </row>
    <row r="41" spans="1:17" s="6" customFormat="1" ht="256.5">
      <c r="A41" s="16">
        <v>9</v>
      </c>
      <c r="B41" s="32" t="s">
        <v>33</v>
      </c>
      <c r="C41" s="33">
        <v>43017</v>
      </c>
      <c r="D41" s="19">
        <v>2</v>
      </c>
      <c r="E41" s="17" t="s">
        <v>73</v>
      </c>
      <c r="F41" s="19">
        <v>15</v>
      </c>
      <c r="G41" s="21" t="s">
        <v>61</v>
      </c>
      <c r="H41" s="19">
        <v>15</v>
      </c>
      <c r="I41" s="17">
        <f t="shared" si="2"/>
        <v>30</v>
      </c>
      <c r="J41" s="42"/>
      <c r="K41" s="19"/>
      <c r="L41" s="19">
        <v>0</v>
      </c>
      <c r="M41" s="42"/>
      <c r="N41" s="17">
        <f t="shared" si="3"/>
        <v>0</v>
      </c>
      <c r="O41" s="19"/>
      <c r="P41" s="65"/>
      <c r="Q41" s="10"/>
    </row>
    <row r="42" spans="1:17" s="3" customFormat="1" ht="57">
      <c r="A42" s="16">
        <v>10</v>
      </c>
      <c r="B42" s="30" t="s">
        <v>21</v>
      </c>
      <c r="C42" s="31">
        <v>43018</v>
      </c>
      <c r="D42" s="17">
        <v>2</v>
      </c>
      <c r="E42" s="17" t="s">
        <v>73</v>
      </c>
      <c r="F42" s="17">
        <v>16</v>
      </c>
      <c r="G42" s="21" t="s">
        <v>61</v>
      </c>
      <c r="H42" s="17">
        <v>0</v>
      </c>
      <c r="I42" s="17">
        <f t="shared" si="2"/>
        <v>0</v>
      </c>
      <c r="J42" s="42"/>
      <c r="K42" s="17"/>
      <c r="L42" s="17">
        <v>17</v>
      </c>
      <c r="M42" s="42"/>
      <c r="N42" s="17">
        <f t="shared" si="3"/>
        <v>34</v>
      </c>
      <c r="O42" s="17"/>
      <c r="P42" s="64"/>
      <c r="Q42" s="8"/>
    </row>
    <row r="43" spans="1:17" s="7" customFormat="1" ht="142.5">
      <c r="A43" s="16">
        <v>11</v>
      </c>
      <c r="B43" s="35" t="s">
        <v>7</v>
      </c>
      <c r="C43" s="36">
        <v>43019</v>
      </c>
      <c r="D43" s="21">
        <v>3</v>
      </c>
      <c r="E43" s="21" t="s">
        <v>53</v>
      </c>
      <c r="F43" s="21">
        <v>20</v>
      </c>
      <c r="G43" s="38" t="s">
        <v>95</v>
      </c>
      <c r="H43" s="21">
        <v>27</v>
      </c>
      <c r="I43" s="17">
        <f t="shared" si="2"/>
        <v>81</v>
      </c>
      <c r="J43" s="43"/>
      <c r="K43" s="21"/>
      <c r="L43" s="21">
        <v>27</v>
      </c>
      <c r="M43" s="43"/>
      <c r="N43" s="17">
        <f t="shared" si="3"/>
        <v>81</v>
      </c>
      <c r="O43" s="21"/>
      <c r="P43" s="66"/>
      <c r="Q43" s="9"/>
    </row>
    <row r="44" spans="1:17" s="3" customFormat="1" ht="28.5">
      <c r="A44" s="16">
        <v>12</v>
      </c>
      <c r="B44" s="30" t="s">
        <v>34</v>
      </c>
      <c r="C44" s="31">
        <v>43019</v>
      </c>
      <c r="D44" s="17">
        <v>3</v>
      </c>
      <c r="E44" s="17" t="s">
        <v>73</v>
      </c>
      <c r="F44" s="17">
        <v>20</v>
      </c>
      <c r="G44" s="17" t="s">
        <v>61</v>
      </c>
      <c r="H44" s="17">
        <v>20</v>
      </c>
      <c r="I44" s="17">
        <f t="shared" si="2"/>
        <v>60</v>
      </c>
      <c r="J44" s="42"/>
      <c r="K44" s="17"/>
      <c r="L44" s="17">
        <v>20</v>
      </c>
      <c r="M44" s="42"/>
      <c r="N44" s="17">
        <f t="shared" si="3"/>
        <v>60</v>
      </c>
      <c r="O44" s="17"/>
      <c r="P44" s="64"/>
      <c r="Q44" s="8"/>
    </row>
    <row r="45" spans="1:17" s="3" customFormat="1" ht="85.5">
      <c r="A45" s="16">
        <v>13</v>
      </c>
      <c r="B45" s="30" t="s">
        <v>35</v>
      </c>
      <c r="C45" s="31">
        <v>43027</v>
      </c>
      <c r="D45" s="17">
        <v>2</v>
      </c>
      <c r="E45" s="17" t="s">
        <v>73</v>
      </c>
      <c r="F45" s="17">
        <v>20</v>
      </c>
      <c r="G45" s="17" t="s">
        <v>61</v>
      </c>
      <c r="H45" s="17">
        <v>20</v>
      </c>
      <c r="I45" s="17">
        <f t="shared" si="2"/>
        <v>40</v>
      </c>
      <c r="J45" s="42"/>
      <c r="K45" s="17"/>
      <c r="L45" s="17">
        <v>20</v>
      </c>
      <c r="M45" s="42"/>
      <c r="N45" s="17">
        <f t="shared" si="3"/>
        <v>40</v>
      </c>
      <c r="O45" s="17"/>
      <c r="P45" s="64"/>
      <c r="Q45" s="8"/>
    </row>
    <row r="46" spans="1:17" s="3" customFormat="1" ht="171">
      <c r="A46" s="16">
        <v>14</v>
      </c>
      <c r="B46" s="30" t="s">
        <v>59</v>
      </c>
      <c r="C46" s="31">
        <v>43027</v>
      </c>
      <c r="D46" s="17">
        <v>2</v>
      </c>
      <c r="E46" s="17" t="s">
        <v>73</v>
      </c>
      <c r="F46" s="17">
        <v>25</v>
      </c>
      <c r="G46" s="17" t="s">
        <v>61</v>
      </c>
      <c r="H46" s="17">
        <v>19</v>
      </c>
      <c r="I46" s="17">
        <f t="shared" si="2"/>
        <v>38</v>
      </c>
      <c r="J46" s="42"/>
      <c r="K46" s="17"/>
      <c r="L46" s="17">
        <v>25</v>
      </c>
      <c r="M46" s="42"/>
      <c r="N46" s="17">
        <f t="shared" si="3"/>
        <v>50</v>
      </c>
      <c r="O46" s="17"/>
      <c r="P46" s="64"/>
      <c r="Q46" s="8"/>
    </row>
    <row r="47" spans="1:17" s="7" customFormat="1" ht="28.5">
      <c r="A47" s="16">
        <v>15</v>
      </c>
      <c r="B47" s="35" t="s">
        <v>56</v>
      </c>
      <c r="C47" s="36">
        <v>43027</v>
      </c>
      <c r="D47" s="21">
        <v>2</v>
      </c>
      <c r="E47" s="21" t="s">
        <v>55</v>
      </c>
      <c r="F47" s="21">
        <v>45</v>
      </c>
      <c r="G47" s="38" t="s">
        <v>62</v>
      </c>
      <c r="H47" s="21">
        <v>45</v>
      </c>
      <c r="I47" s="17">
        <f t="shared" si="2"/>
        <v>90</v>
      </c>
      <c r="J47" s="43"/>
      <c r="K47" s="21"/>
      <c r="L47" s="21">
        <v>45</v>
      </c>
      <c r="M47" s="43"/>
      <c r="N47" s="17">
        <f t="shared" si="3"/>
        <v>90</v>
      </c>
      <c r="O47" s="21"/>
      <c r="P47" s="66"/>
      <c r="Q47" s="9"/>
    </row>
    <row r="48" spans="1:17" s="3" customFormat="1" ht="85.5">
      <c r="A48" s="16">
        <v>16</v>
      </c>
      <c r="B48" s="30" t="s">
        <v>36</v>
      </c>
      <c r="C48" s="31">
        <v>43031</v>
      </c>
      <c r="D48" s="17">
        <v>2</v>
      </c>
      <c r="E48" s="17" t="s">
        <v>73</v>
      </c>
      <c r="F48" s="17">
        <v>35</v>
      </c>
      <c r="G48" s="17" t="s">
        <v>61</v>
      </c>
      <c r="H48" s="17">
        <v>35</v>
      </c>
      <c r="I48" s="17">
        <f t="shared" si="2"/>
        <v>70</v>
      </c>
      <c r="J48" s="42"/>
      <c r="K48" s="17"/>
      <c r="L48" s="17">
        <v>35</v>
      </c>
      <c r="M48" s="42"/>
      <c r="N48" s="17">
        <f t="shared" si="3"/>
        <v>70</v>
      </c>
      <c r="O48" s="17"/>
      <c r="P48" s="64"/>
      <c r="Q48" s="8"/>
    </row>
    <row r="49" spans="1:17" s="7" customFormat="1" ht="114">
      <c r="A49" s="16">
        <v>17</v>
      </c>
      <c r="B49" s="35" t="s">
        <v>16</v>
      </c>
      <c r="C49" s="36">
        <v>43031</v>
      </c>
      <c r="D49" s="21">
        <v>2</v>
      </c>
      <c r="E49" s="21" t="s">
        <v>63</v>
      </c>
      <c r="F49" s="21">
        <v>30</v>
      </c>
      <c r="G49" s="38" t="s">
        <v>62</v>
      </c>
      <c r="H49" s="21">
        <v>30</v>
      </c>
      <c r="I49" s="17">
        <f t="shared" si="2"/>
        <v>60</v>
      </c>
      <c r="J49" s="43"/>
      <c r="K49" s="21"/>
      <c r="L49" s="21">
        <v>32</v>
      </c>
      <c r="M49" s="43"/>
      <c r="N49" s="17">
        <f t="shared" si="3"/>
        <v>64</v>
      </c>
      <c r="O49" s="21"/>
      <c r="P49" s="66"/>
      <c r="Q49" s="9"/>
    </row>
    <row r="50" spans="1:17" s="3" customFormat="1" ht="28.5">
      <c r="A50" s="16">
        <v>18</v>
      </c>
      <c r="B50" s="30" t="s">
        <v>15</v>
      </c>
      <c r="C50" s="31">
        <v>43031</v>
      </c>
      <c r="D50" s="17">
        <v>5</v>
      </c>
      <c r="E50" s="17" t="s">
        <v>73</v>
      </c>
      <c r="F50" s="17">
        <v>20</v>
      </c>
      <c r="G50" s="17" t="s">
        <v>61</v>
      </c>
      <c r="H50" s="17">
        <v>20</v>
      </c>
      <c r="I50" s="17">
        <f t="shared" si="2"/>
        <v>100</v>
      </c>
      <c r="J50" s="42"/>
      <c r="K50" s="17"/>
      <c r="L50" s="17">
        <v>20</v>
      </c>
      <c r="M50" s="42"/>
      <c r="N50" s="17">
        <f t="shared" si="3"/>
        <v>100</v>
      </c>
      <c r="O50" s="17"/>
      <c r="P50" s="64"/>
      <c r="Q50" s="8"/>
    </row>
    <row r="51" spans="1:17" s="3" customFormat="1" ht="142.5">
      <c r="A51" s="16">
        <v>19</v>
      </c>
      <c r="B51" s="30" t="s">
        <v>37</v>
      </c>
      <c r="C51" s="31">
        <v>43034</v>
      </c>
      <c r="D51" s="17">
        <v>2</v>
      </c>
      <c r="E51" s="17" t="s">
        <v>73</v>
      </c>
      <c r="F51" s="17">
        <v>20</v>
      </c>
      <c r="G51" s="17" t="s">
        <v>61</v>
      </c>
      <c r="H51" s="17">
        <v>20</v>
      </c>
      <c r="I51" s="17">
        <f t="shared" si="2"/>
        <v>40</v>
      </c>
      <c r="J51" s="42"/>
      <c r="K51" s="17"/>
      <c r="L51" s="17">
        <v>20</v>
      </c>
      <c r="M51" s="42"/>
      <c r="N51" s="17">
        <f t="shared" si="3"/>
        <v>40</v>
      </c>
      <c r="O51" s="17"/>
      <c r="P51" s="64"/>
      <c r="Q51" s="8"/>
    </row>
    <row r="52" spans="1:17" s="3" customFormat="1" ht="142.5">
      <c r="A52" s="16">
        <v>20</v>
      </c>
      <c r="B52" s="30" t="s">
        <v>39</v>
      </c>
      <c r="C52" s="31">
        <v>43038</v>
      </c>
      <c r="D52" s="17">
        <v>2</v>
      </c>
      <c r="E52" s="17" t="s">
        <v>73</v>
      </c>
      <c r="F52" s="17">
        <v>25</v>
      </c>
      <c r="G52" s="17" t="s">
        <v>61</v>
      </c>
      <c r="H52" s="17">
        <v>25</v>
      </c>
      <c r="I52" s="17">
        <f t="shared" si="2"/>
        <v>50</v>
      </c>
      <c r="J52" s="42"/>
      <c r="K52" s="17"/>
      <c r="L52" s="17">
        <v>25</v>
      </c>
      <c r="M52" s="42"/>
      <c r="N52" s="17">
        <f t="shared" si="3"/>
        <v>50</v>
      </c>
      <c r="O52" s="17"/>
      <c r="P52" s="64"/>
      <c r="Q52" s="8"/>
    </row>
    <row r="53" spans="1:17" s="3" customFormat="1" ht="57">
      <c r="A53" s="16">
        <v>21</v>
      </c>
      <c r="B53" s="30" t="s">
        <v>38</v>
      </c>
      <c r="C53" s="31">
        <v>43038</v>
      </c>
      <c r="D53" s="17">
        <v>2</v>
      </c>
      <c r="E53" s="17" t="s">
        <v>73</v>
      </c>
      <c r="F53" s="17">
        <v>25</v>
      </c>
      <c r="G53" s="17" t="s">
        <v>61</v>
      </c>
      <c r="H53" s="17">
        <v>25</v>
      </c>
      <c r="I53" s="17">
        <f t="shared" si="2"/>
        <v>50</v>
      </c>
      <c r="J53" s="42"/>
      <c r="K53" s="17"/>
      <c r="L53" s="17">
        <v>25</v>
      </c>
      <c r="M53" s="42"/>
      <c r="N53" s="17">
        <f t="shared" si="3"/>
        <v>50</v>
      </c>
      <c r="O53" s="17"/>
      <c r="P53" s="64"/>
      <c r="Q53" s="8"/>
    </row>
    <row r="54" spans="1:17" s="3" customFormat="1" ht="85.5">
      <c r="A54" s="16">
        <v>22</v>
      </c>
      <c r="B54" s="30" t="s">
        <v>36</v>
      </c>
      <c r="C54" s="31">
        <v>43041</v>
      </c>
      <c r="D54" s="17">
        <v>2</v>
      </c>
      <c r="E54" s="17" t="s">
        <v>73</v>
      </c>
      <c r="F54" s="17">
        <v>35</v>
      </c>
      <c r="G54" s="17" t="s">
        <v>61</v>
      </c>
      <c r="H54" s="17">
        <v>35</v>
      </c>
      <c r="I54" s="17">
        <f t="shared" si="2"/>
        <v>70</v>
      </c>
      <c r="J54" s="42"/>
      <c r="K54" s="17"/>
      <c r="L54" s="17">
        <v>35</v>
      </c>
      <c r="M54" s="42"/>
      <c r="N54" s="17">
        <f t="shared" si="3"/>
        <v>70</v>
      </c>
      <c r="O54" s="17"/>
      <c r="P54" s="64"/>
      <c r="Q54" s="8"/>
    </row>
    <row r="55" spans="1:17" s="7" customFormat="1" ht="171">
      <c r="A55" s="16">
        <v>23</v>
      </c>
      <c r="B55" s="35" t="s">
        <v>8</v>
      </c>
      <c r="C55" s="36">
        <v>43041</v>
      </c>
      <c r="D55" s="21">
        <v>2</v>
      </c>
      <c r="E55" s="21" t="s">
        <v>9</v>
      </c>
      <c r="F55" s="21">
        <v>30</v>
      </c>
      <c r="G55" s="38" t="s">
        <v>62</v>
      </c>
      <c r="H55" s="21">
        <v>29</v>
      </c>
      <c r="I55" s="17">
        <f t="shared" si="2"/>
        <v>58</v>
      </c>
      <c r="J55" s="43"/>
      <c r="K55" s="21"/>
      <c r="L55" s="21">
        <v>31</v>
      </c>
      <c r="M55" s="43"/>
      <c r="N55" s="17">
        <f t="shared" si="3"/>
        <v>62</v>
      </c>
      <c r="O55" s="21"/>
      <c r="P55" s="66"/>
      <c r="Q55" s="9"/>
    </row>
    <row r="56" spans="1:17" s="3" customFormat="1" ht="285">
      <c r="A56" s="16">
        <v>24</v>
      </c>
      <c r="B56" s="30" t="s">
        <v>40</v>
      </c>
      <c r="C56" s="31">
        <v>43041</v>
      </c>
      <c r="D56" s="17">
        <v>2</v>
      </c>
      <c r="E56" s="17" t="s">
        <v>73</v>
      </c>
      <c r="F56" s="17">
        <v>25</v>
      </c>
      <c r="G56" s="17" t="s">
        <v>61</v>
      </c>
      <c r="H56" s="17">
        <v>25</v>
      </c>
      <c r="I56" s="17">
        <f t="shared" si="2"/>
        <v>50</v>
      </c>
      <c r="J56" s="42"/>
      <c r="K56" s="17"/>
      <c r="L56" s="17">
        <v>25</v>
      </c>
      <c r="M56" s="42"/>
      <c r="N56" s="17">
        <f t="shared" si="3"/>
        <v>50</v>
      </c>
      <c r="O56" s="17"/>
      <c r="P56" s="64"/>
      <c r="Q56" s="8"/>
    </row>
    <row r="57" spans="1:17" s="3" customFormat="1" ht="85.5">
      <c r="A57" s="16">
        <v>25</v>
      </c>
      <c r="B57" s="30" t="s">
        <v>41</v>
      </c>
      <c r="C57" s="31">
        <v>43048</v>
      </c>
      <c r="D57" s="17">
        <v>2</v>
      </c>
      <c r="E57" s="17" t="s">
        <v>73</v>
      </c>
      <c r="F57" s="17">
        <v>20</v>
      </c>
      <c r="G57" s="17" t="s">
        <v>61</v>
      </c>
      <c r="H57" s="17">
        <v>20</v>
      </c>
      <c r="I57" s="17">
        <f t="shared" si="2"/>
        <v>40</v>
      </c>
      <c r="J57" s="42"/>
      <c r="K57" s="17"/>
      <c r="L57" s="17">
        <v>20</v>
      </c>
      <c r="M57" s="42"/>
      <c r="N57" s="17">
        <f t="shared" si="3"/>
        <v>40</v>
      </c>
      <c r="O57" s="17"/>
      <c r="P57" s="64"/>
      <c r="Q57" s="8"/>
    </row>
    <row r="58" spans="1:17" s="3" customFormat="1" ht="85.5">
      <c r="A58" s="16">
        <v>26</v>
      </c>
      <c r="B58" s="30" t="s">
        <v>17</v>
      </c>
      <c r="C58" s="31">
        <v>43048</v>
      </c>
      <c r="D58" s="17">
        <v>2</v>
      </c>
      <c r="E58" s="17" t="s">
        <v>73</v>
      </c>
      <c r="F58" s="17">
        <v>25</v>
      </c>
      <c r="G58" s="17" t="s">
        <v>61</v>
      </c>
      <c r="H58" s="17">
        <v>22</v>
      </c>
      <c r="I58" s="17">
        <f t="shared" si="2"/>
        <v>44</v>
      </c>
      <c r="J58" s="42"/>
      <c r="K58" s="17"/>
      <c r="L58" s="17">
        <v>27</v>
      </c>
      <c r="M58" s="42"/>
      <c r="N58" s="17">
        <f t="shared" si="3"/>
        <v>54</v>
      </c>
      <c r="O58" s="17"/>
      <c r="P58" s="64"/>
      <c r="Q58" s="8"/>
    </row>
    <row r="59" spans="1:17" s="3" customFormat="1" ht="28.5">
      <c r="A59" s="16">
        <v>27</v>
      </c>
      <c r="B59" s="30" t="s">
        <v>15</v>
      </c>
      <c r="C59" s="31">
        <v>43052</v>
      </c>
      <c r="D59" s="17">
        <v>5</v>
      </c>
      <c r="E59" s="17" t="s">
        <v>73</v>
      </c>
      <c r="F59" s="17">
        <v>20</v>
      </c>
      <c r="G59" s="17" t="s">
        <v>61</v>
      </c>
      <c r="H59" s="17">
        <v>20</v>
      </c>
      <c r="I59" s="17">
        <f t="shared" si="2"/>
        <v>100</v>
      </c>
      <c r="J59" s="42"/>
      <c r="K59" s="17"/>
      <c r="L59" s="17">
        <v>20</v>
      </c>
      <c r="M59" s="42"/>
      <c r="N59" s="17">
        <f t="shared" si="3"/>
        <v>100</v>
      </c>
      <c r="O59" s="17"/>
      <c r="P59" s="64"/>
      <c r="Q59" s="8"/>
    </row>
    <row r="60" spans="1:17" s="7" customFormat="1" ht="256.5">
      <c r="A60" s="16">
        <v>28</v>
      </c>
      <c r="B60" s="35" t="s">
        <v>65</v>
      </c>
      <c r="C60" s="36">
        <v>43055</v>
      </c>
      <c r="D60" s="21">
        <v>2</v>
      </c>
      <c r="E60" s="17" t="s">
        <v>73</v>
      </c>
      <c r="F60" s="21">
        <v>40</v>
      </c>
      <c r="G60" s="38" t="s">
        <v>62</v>
      </c>
      <c r="H60" s="21">
        <v>30</v>
      </c>
      <c r="I60" s="17">
        <f t="shared" si="2"/>
        <v>60</v>
      </c>
      <c r="J60" s="43"/>
      <c r="K60" s="21"/>
      <c r="L60" s="21">
        <v>38</v>
      </c>
      <c r="M60" s="43"/>
      <c r="N60" s="17">
        <f t="shared" si="3"/>
        <v>76</v>
      </c>
      <c r="O60" s="21"/>
      <c r="P60" s="66"/>
      <c r="Q60" s="9"/>
    </row>
    <row r="61" spans="1:17" s="3" customFormat="1" ht="142.5">
      <c r="A61" s="16">
        <v>29</v>
      </c>
      <c r="B61" s="30" t="s">
        <v>39</v>
      </c>
      <c r="C61" s="31">
        <v>43059</v>
      </c>
      <c r="D61" s="17">
        <v>2</v>
      </c>
      <c r="E61" s="17" t="s">
        <v>73</v>
      </c>
      <c r="F61" s="17">
        <v>25</v>
      </c>
      <c r="G61" s="17" t="s">
        <v>61</v>
      </c>
      <c r="H61" s="17">
        <v>25</v>
      </c>
      <c r="I61" s="17">
        <f t="shared" si="2"/>
        <v>50</v>
      </c>
      <c r="J61" s="42"/>
      <c r="K61" s="17"/>
      <c r="L61" s="17">
        <v>25</v>
      </c>
      <c r="M61" s="42"/>
      <c r="N61" s="17">
        <f t="shared" si="3"/>
        <v>50</v>
      </c>
      <c r="O61" s="17"/>
      <c r="P61" s="64"/>
      <c r="Q61" s="8"/>
    </row>
    <row r="62" spans="1:17" s="3" customFormat="1" ht="28.5">
      <c r="A62" s="16">
        <v>30</v>
      </c>
      <c r="B62" s="30" t="s">
        <v>34</v>
      </c>
      <c r="C62" s="31">
        <v>43061</v>
      </c>
      <c r="D62" s="17">
        <v>3</v>
      </c>
      <c r="E62" s="17" t="s">
        <v>73</v>
      </c>
      <c r="F62" s="17">
        <v>20</v>
      </c>
      <c r="G62" s="17" t="s">
        <v>61</v>
      </c>
      <c r="H62" s="17">
        <v>20</v>
      </c>
      <c r="I62" s="17">
        <f t="shared" si="2"/>
        <v>60</v>
      </c>
      <c r="J62" s="42"/>
      <c r="K62" s="17"/>
      <c r="L62" s="17">
        <v>20</v>
      </c>
      <c r="M62" s="42"/>
      <c r="N62" s="17">
        <f t="shared" si="3"/>
        <v>60</v>
      </c>
      <c r="O62" s="17"/>
      <c r="P62" s="64"/>
      <c r="Q62" s="8"/>
    </row>
    <row r="63" spans="1:17" s="3" customFormat="1" ht="57">
      <c r="A63" s="16">
        <v>31</v>
      </c>
      <c r="B63" s="30" t="s">
        <v>10</v>
      </c>
      <c r="C63" s="31">
        <v>43066</v>
      </c>
      <c r="D63" s="17">
        <v>2</v>
      </c>
      <c r="E63" s="17" t="s">
        <v>73</v>
      </c>
      <c r="F63" s="17">
        <v>20</v>
      </c>
      <c r="G63" s="17" t="s">
        <v>61</v>
      </c>
      <c r="H63" s="17">
        <v>12</v>
      </c>
      <c r="I63" s="17">
        <f t="shared" si="2"/>
        <v>24</v>
      </c>
      <c r="J63" s="42"/>
      <c r="K63" s="17"/>
      <c r="L63" s="17">
        <v>20</v>
      </c>
      <c r="M63" s="42"/>
      <c r="N63" s="17">
        <f t="shared" si="3"/>
        <v>40</v>
      </c>
      <c r="O63" s="17"/>
      <c r="P63" s="64"/>
      <c r="Q63" s="8"/>
    </row>
    <row r="64" spans="1:17" hidden="1">
      <c r="I64" s="1">
        <f>SUBTOTAL(9,I4:I32)</f>
        <v>2872</v>
      </c>
    </row>
    <row r="65" spans="1:17" hidden="1"/>
    <row r="66" spans="1:17" hidden="1"/>
    <row r="67" spans="1:17" hidden="1"/>
    <row r="68" spans="1:17" hidden="1"/>
    <row r="69" spans="1:17" hidden="1"/>
    <row r="70" spans="1:17" hidden="1"/>
    <row r="71" spans="1:17" hidden="1"/>
    <row r="72" spans="1:17" hidden="1"/>
    <row r="73" spans="1:17" hidden="1"/>
    <row r="74" spans="1:17" hidden="1"/>
    <row r="75" spans="1:17" hidden="1"/>
    <row r="76" spans="1:17" hidden="1"/>
    <row r="77" spans="1:17" hidden="1"/>
    <row r="78" spans="1:17" s="7" customFormat="1" ht="342">
      <c r="A78" s="22">
        <v>32</v>
      </c>
      <c r="B78" s="37" t="s">
        <v>68</v>
      </c>
      <c r="C78" s="23" t="s">
        <v>70</v>
      </c>
      <c r="D78" s="23">
        <v>2</v>
      </c>
      <c r="E78" s="73" t="s">
        <v>104</v>
      </c>
      <c r="F78" s="23">
        <v>30</v>
      </c>
      <c r="G78" s="23" t="s">
        <v>61</v>
      </c>
      <c r="H78" s="23">
        <v>30</v>
      </c>
      <c r="I78" s="23">
        <f>D78*H78</f>
        <v>60</v>
      </c>
      <c r="J78" s="23"/>
      <c r="K78" s="23"/>
      <c r="L78" s="23">
        <v>30</v>
      </c>
      <c r="M78" s="23"/>
      <c r="N78" s="23">
        <f>D78*L78</f>
        <v>60</v>
      </c>
      <c r="O78" s="23"/>
      <c r="P78" s="67"/>
      <c r="Q78" s="9"/>
    </row>
    <row r="79" spans="1:17" s="3" customFormat="1" ht="281.25" hidden="1">
      <c r="B79" s="5" t="s">
        <v>69</v>
      </c>
      <c r="F79" s="4"/>
      <c r="K79" s="3">
        <f>SUM(K4:K78)</f>
        <v>0</v>
      </c>
      <c r="O79" s="3">
        <f>SUM(O4:O78)</f>
        <v>0</v>
      </c>
      <c r="P79" s="3">
        <f>SUM(P4:P78)</f>
        <v>0</v>
      </c>
    </row>
    <row r="80" spans="1:17" ht="23.25" hidden="1">
      <c r="B80" s="11"/>
      <c r="C80" s="11"/>
      <c r="D80" s="11"/>
      <c r="E80" s="11"/>
      <c r="F80" s="13"/>
      <c r="G80" s="11"/>
      <c r="H80" s="11"/>
      <c r="I80" s="11"/>
      <c r="J80" s="11"/>
      <c r="K80" s="11"/>
      <c r="L80" s="11"/>
      <c r="M80" s="11"/>
      <c r="N80" s="11"/>
      <c r="O80" s="11"/>
      <c r="P80" s="12">
        <v>1027476.61</v>
      </c>
    </row>
    <row r="81" spans="1:17" s="15" customFormat="1" ht="67.5" customHeight="1">
      <c r="A81" s="47"/>
      <c r="B81" s="106" t="s">
        <v>77</v>
      </c>
      <c r="C81" s="107"/>
      <c r="D81" s="48"/>
      <c r="E81" s="48"/>
      <c r="F81" s="48"/>
      <c r="G81" s="48"/>
      <c r="H81" s="48"/>
      <c r="I81" s="49">
        <v>1677</v>
      </c>
      <c r="J81" s="50"/>
      <c r="K81" s="48"/>
      <c r="L81" s="48"/>
      <c r="M81" s="50"/>
      <c r="N81" s="49">
        <v>1784</v>
      </c>
      <c r="O81" s="48"/>
      <c r="P81" s="68">
        <f>K81+O81</f>
        <v>0</v>
      </c>
      <c r="Q81" s="71"/>
    </row>
    <row r="82" spans="1:17" ht="57">
      <c r="A82" s="26">
        <v>1</v>
      </c>
      <c r="B82" s="29" t="s">
        <v>75</v>
      </c>
      <c r="C82" s="24" t="s">
        <v>84</v>
      </c>
      <c r="D82" s="25">
        <v>2</v>
      </c>
      <c r="E82" s="26" t="s">
        <v>97</v>
      </c>
      <c r="F82" s="25">
        <v>25</v>
      </c>
      <c r="G82" s="26"/>
      <c r="H82" s="25">
        <v>25</v>
      </c>
      <c r="I82" s="21">
        <f t="shared" ref="I82:I99" si="4">D82*H82</f>
        <v>50</v>
      </c>
      <c r="J82" s="44"/>
      <c r="K82" s="21"/>
      <c r="L82" s="25">
        <v>25</v>
      </c>
      <c r="M82" s="44"/>
      <c r="N82" s="21">
        <f t="shared" ref="N82:N99" si="5">D82*L82</f>
        <v>50</v>
      </c>
      <c r="O82" s="21"/>
      <c r="P82" s="66"/>
      <c r="Q82" s="72"/>
    </row>
    <row r="83" spans="1:17" ht="57">
      <c r="A83" s="26">
        <v>2</v>
      </c>
      <c r="B83" s="29" t="s">
        <v>75</v>
      </c>
      <c r="C83" s="24" t="s">
        <v>84</v>
      </c>
      <c r="D83" s="25" t="s">
        <v>78</v>
      </c>
      <c r="E83" s="26" t="s">
        <v>97</v>
      </c>
      <c r="F83" s="25">
        <v>15</v>
      </c>
      <c r="G83" s="26"/>
      <c r="H83" s="25">
        <v>15</v>
      </c>
      <c r="I83" s="21">
        <f t="shared" si="4"/>
        <v>30</v>
      </c>
      <c r="J83" s="44"/>
      <c r="K83" s="21"/>
      <c r="L83" s="25">
        <v>15</v>
      </c>
      <c r="M83" s="44"/>
      <c r="N83" s="21">
        <f t="shared" si="5"/>
        <v>30</v>
      </c>
      <c r="O83" s="21"/>
      <c r="P83" s="66"/>
      <c r="Q83" s="72"/>
    </row>
    <row r="84" spans="1:17" ht="57">
      <c r="A84" s="26">
        <v>3</v>
      </c>
      <c r="B84" s="29" t="s">
        <v>75</v>
      </c>
      <c r="C84" s="24" t="s">
        <v>84</v>
      </c>
      <c r="D84" s="27">
        <v>3</v>
      </c>
      <c r="E84" s="26" t="s">
        <v>97</v>
      </c>
      <c r="F84" s="27">
        <v>20</v>
      </c>
      <c r="G84" s="26"/>
      <c r="H84" s="27">
        <v>20</v>
      </c>
      <c r="I84" s="21">
        <f t="shared" si="4"/>
        <v>60</v>
      </c>
      <c r="J84" s="44"/>
      <c r="K84" s="21"/>
      <c r="L84" s="27">
        <v>20</v>
      </c>
      <c r="M84" s="44"/>
      <c r="N84" s="21">
        <f t="shared" si="5"/>
        <v>60</v>
      </c>
      <c r="O84" s="21"/>
      <c r="P84" s="66"/>
      <c r="Q84" s="72"/>
    </row>
    <row r="85" spans="1:17" ht="57">
      <c r="A85" s="26">
        <v>4</v>
      </c>
      <c r="B85" s="29" t="s">
        <v>75</v>
      </c>
      <c r="C85" s="24" t="s">
        <v>84</v>
      </c>
      <c r="D85" s="25" t="s">
        <v>78</v>
      </c>
      <c r="E85" s="26" t="s">
        <v>97</v>
      </c>
      <c r="F85" s="25">
        <v>25</v>
      </c>
      <c r="G85" s="26"/>
      <c r="H85" s="25">
        <v>25</v>
      </c>
      <c r="I85" s="21">
        <f t="shared" si="4"/>
        <v>50</v>
      </c>
      <c r="J85" s="44"/>
      <c r="K85" s="21"/>
      <c r="L85" s="25">
        <v>25</v>
      </c>
      <c r="M85" s="44"/>
      <c r="N85" s="21">
        <f t="shared" si="5"/>
        <v>50</v>
      </c>
      <c r="O85" s="21"/>
      <c r="P85" s="66"/>
      <c r="Q85" s="72"/>
    </row>
    <row r="86" spans="1:17" ht="57">
      <c r="A86" s="26">
        <v>5</v>
      </c>
      <c r="B86" s="29" t="s">
        <v>75</v>
      </c>
      <c r="C86" s="24" t="s">
        <v>84</v>
      </c>
      <c r="D86" s="25" t="s">
        <v>78</v>
      </c>
      <c r="E86" s="26" t="s">
        <v>97</v>
      </c>
      <c r="F86" s="25">
        <v>25</v>
      </c>
      <c r="G86" s="26"/>
      <c r="H86" s="25">
        <v>25</v>
      </c>
      <c r="I86" s="21">
        <f t="shared" si="4"/>
        <v>50</v>
      </c>
      <c r="J86" s="44"/>
      <c r="K86" s="21"/>
      <c r="L86" s="25">
        <v>25</v>
      </c>
      <c r="M86" s="44"/>
      <c r="N86" s="21">
        <f t="shared" si="5"/>
        <v>50</v>
      </c>
      <c r="O86" s="21"/>
      <c r="P86" s="66"/>
      <c r="Q86" s="72"/>
    </row>
    <row r="87" spans="1:17" ht="57">
      <c r="A87" s="26">
        <v>6</v>
      </c>
      <c r="B87" s="29" t="s">
        <v>75</v>
      </c>
      <c r="C87" s="24" t="s">
        <v>84</v>
      </c>
      <c r="D87" s="25" t="s">
        <v>78</v>
      </c>
      <c r="E87" s="26" t="s">
        <v>97</v>
      </c>
      <c r="F87" s="25">
        <v>25</v>
      </c>
      <c r="G87" s="26"/>
      <c r="H87" s="25">
        <v>25</v>
      </c>
      <c r="I87" s="21">
        <f t="shared" si="4"/>
        <v>50</v>
      </c>
      <c r="J87" s="44"/>
      <c r="K87" s="21"/>
      <c r="L87" s="25">
        <v>25</v>
      </c>
      <c r="M87" s="44"/>
      <c r="N87" s="21">
        <f t="shared" si="5"/>
        <v>50</v>
      </c>
      <c r="O87" s="21"/>
      <c r="P87" s="66"/>
      <c r="Q87" s="72"/>
    </row>
    <row r="88" spans="1:17" ht="57">
      <c r="A88" s="26">
        <v>7</v>
      </c>
      <c r="B88" s="29" t="s">
        <v>75</v>
      </c>
      <c r="C88" s="24" t="s">
        <v>84</v>
      </c>
      <c r="D88" s="25">
        <v>5</v>
      </c>
      <c r="E88" s="26" t="s">
        <v>97</v>
      </c>
      <c r="F88" s="25">
        <v>20</v>
      </c>
      <c r="G88" s="26"/>
      <c r="H88" s="25">
        <v>20</v>
      </c>
      <c r="I88" s="21">
        <f t="shared" si="4"/>
        <v>100</v>
      </c>
      <c r="J88" s="44"/>
      <c r="K88" s="21"/>
      <c r="L88" s="25">
        <v>20</v>
      </c>
      <c r="M88" s="44"/>
      <c r="N88" s="21">
        <f t="shared" si="5"/>
        <v>100</v>
      </c>
      <c r="O88" s="21"/>
      <c r="P88" s="66"/>
      <c r="Q88" s="72"/>
    </row>
    <row r="89" spans="1:17" ht="57">
      <c r="A89" s="26">
        <v>8</v>
      </c>
      <c r="B89" s="29" t="s">
        <v>75</v>
      </c>
      <c r="C89" s="24" t="s">
        <v>84</v>
      </c>
      <c r="D89" s="25" t="s">
        <v>78</v>
      </c>
      <c r="E89" s="26" t="s">
        <v>97</v>
      </c>
      <c r="F89" s="25">
        <v>15</v>
      </c>
      <c r="G89" s="26"/>
      <c r="H89" s="25">
        <v>15</v>
      </c>
      <c r="I89" s="21">
        <f t="shared" si="4"/>
        <v>30</v>
      </c>
      <c r="J89" s="44"/>
      <c r="K89" s="21"/>
      <c r="L89" s="25">
        <v>15</v>
      </c>
      <c r="M89" s="44"/>
      <c r="N89" s="21">
        <f t="shared" si="5"/>
        <v>30</v>
      </c>
      <c r="O89" s="21"/>
      <c r="P89" s="66"/>
      <c r="Q89" s="72"/>
    </row>
    <row r="90" spans="1:17" ht="57">
      <c r="A90" s="26">
        <v>9</v>
      </c>
      <c r="B90" s="29" t="s">
        <v>75</v>
      </c>
      <c r="C90" s="24" t="s">
        <v>84</v>
      </c>
      <c r="D90" s="25" t="s">
        <v>78</v>
      </c>
      <c r="E90" s="26" t="s">
        <v>97</v>
      </c>
      <c r="F90" s="25">
        <v>25</v>
      </c>
      <c r="G90" s="26"/>
      <c r="H90" s="25">
        <v>25</v>
      </c>
      <c r="I90" s="21">
        <f t="shared" si="4"/>
        <v>50</v>
      </c>
      <c r="J90" s="44"/>
      <c r="K90" s="21"/>
      <c r="L90" s="25">
        <v>25</v>
      </c>
      <c r="M90" s="44"/>
      <c r="N90" s="21">
        <f t="shared" si="5"/>
        <v>50</v>
      </c>
      <c r="O90" s="21"/>
      <c r="P90" s="66"/>
      <c r="Q90" s="72"/>
    </row>
    <row r="91" spans="1:17" ht="57">
      <c r="A91" s="26">
        <v>10</v>
      </c>
      <c r="B91" s="29" t="s">
        <v>75</v>
      </c>
      <c r="C91" s="24" t="s">
        <v>84</v>
      </c>
      <c r="D91" s="25">
        <v>1</v>
      </c>
      <c r="E91" s="26" t="s">
        <v>97</v>
      </c>
      <c r="F91" s="25">
        <v>25</v>
      </c>
      <c r="G91" s="26"/>
      <c r="H91" s="25">
        <v>25</v>
      </c>
      <c r="I91" s="21">
        <f t="shared" si="4"/>
        <v>25</v>
      </c>
      <c r="J91" s="44"/>
      <c r="K91" s="21"/>
      <c r="L91" s="25">
        <v>25</v>
      </c>
      <c r="M91" s="44"/>
      <c r="N91" s="21">
        <f t="shared" si="5"/>
        <v>25</v>
      </c>
      <c r="O91" s="21"/>
      <c r="P91" s="66"/>
      <c r="Q91" s="72"/>
    </row>
    <row r="92" spans="1:17" ht="57">
      <c r="A92" s="26">
        <v>11</v>
      </c>
      <c r="B92" s="29" t="s">
        <v>75</v>
      </c>
      <c r="C92" s="24" t="s">
        <v>84</v>
      </c>
      <c r="D92" s="25">
        <v>2</v>
      </c>
      <c r="E92" s="26" t="s">
        <v>97</v>
      </c>
      <c r="F92" s="25">
        <v>20</v>
      </c>
      <c r="G92" s="26"/>
      <c r="H92" s="25">
        <v>20</v>
      </c>
      <c r="I92" s="21">
        <f t="shared" si="4"/>
        <v>40</v>
      </c>
      <c r="J92" s="44"/>
      <c r="K92" s="21"/>
      <c r="L92" s="25">
        <v>20</v>
      </c>
      <c r="M92" s="44"/>
      <c r="N92" s="21">
        <f t="shared" si="5"/>
        <v>40</v>
      </c>
      <c r="O92" s="21"/>
      <c r="P92" s="66"/>
      <c r="Q92" s="72"/>
    </row>
    <row r="93" spans="1:17" ht="57">
      <c r="A93" s="26">
        <v>12</v>
      </c>
      <c r="B93" s="29" t="s">
        <v>75</v>
      </c>
      <c r="C93" s="24" t="s">
        <v>84</v>
      </c>
      <c r="D93" s="25" t="s">
        <v>78</v>
      </c>
      <c r="E93" s="26" t="s">
        <v>97</v>
      </c>
      <c r="F93" s="25">
        <v>25</v>
      </c>
      <c r="G93" s="26"/>
      <c r="H93" s="25">
        <v>25</v>
      </c>
      <c r="I93" s="21">
        <f t="shared" si="4"/>
        <v>50</v>
      </c>
      <c r="J93" s="44"/>
      <c r="K93" s="21"/>
      <c r="L93" s="25">
        <v>25</v>
      </c>
      <c r="M93" s="44"/>
      <c r="N93" s="21">
        <f t="shared" si="5"/>
        <v>50</v>
      </c>
      <c r="O93" s="21"/>
      <c r="P93" s="66"/>
      <c r="Q93" s="72"/>
    </row>
    <row r="94" spans="1:17" ht="57">
      <c r="A94" s="26">
        <v>13</v>
      </c>
      <c r="B94" s="29" t="s">
        <v>75</v>
      </c>
      <c r="C94" s="24" t="s">
        <v>84</v>
      </c>
      <c r="D94" s="25">
        <v>3</v>
      </c>
      <c r="E94" s="26" t="s">
        <v>97</v>
      </c>
      <c r="F94" s="25">
        <v>20</v>
      </c>
      <c r="G94" s="26"/>
      <c r="H94" s="25">
        <v>20</v>
      </c>
      <c r="I94" s="21">
        <f t="shared" si="4"/>
        <v>60</v>
      </c>
      <c r="J94" s="44"/>
      <c r="K94" s="21"/>
      <c r="L94" s="25">
        <v>20</v>
      </c>
      <c r="M94" s="44"/>
      <c r="N94" s="21">
        <f t="shared" si="5"/>
        <v>60</v>
      </c>
      <c r="O94" s="21"/>
      <c r="P94" s="66"/>
      <c r="Q94" s="72"/>
    </row>
    <row r="95" spans="1:17" ht="57">
      <c r="A95" s="26">
        <v>14</v>
      </c>
      <c r="B95" s="29" t="s">
        <v>75</v>
      </c>
      <c r="C95" s="24" t="s">
        <v>84</v>
      </c>
      <c r="D95" s="25" t="s">
        <v>78</v>
      </c>
      <c r="E95" s="26" t="s">
        <v>97</v>
      </c>
      <c r="F95" s="25">
        <v>16</v>
      </c>
      <c r="G95" s="26"/>
      <c r="H95" s="25">
        <v>16</v>
      </c>
      <c r="I95" s="21">
        <f t="shared" si="4"/>
        <v>32</v>
      </c>
      <c r="J95" s="44"/>
      <c r="K95" s="21"/>
      <c r="L95" s="25">
        <v>16</v>
      </c>
      <c r="M95" s="44"/>
      <c r="N95" s="21">
        <f t="shared" si="5"/>
        <v>32</v>
      </c>
      <c r="O95" s="21"/>
      <c r="P95" s="66"/>
      <c r="Q95" s="72"/>
    </row>
    <row r="96" spans="1:17" ht="57">
      <c r="A96" s="26">
        <v>15</v>
      </c>
      <c r="B96" s="29" t="s">
        <v>75</v>
      </c>
      <c r="C96" s="24" t="s">
        <v>84</v>
      </c>
      <c r="D96" s="25">
        <v>3</v>
      </c>
      <c r="E96" s="26" t="s">
        <v>97</v>
      </c>
      <c r="F96" s="25">
        <v>30</v>
      </c>
      <c r="G96" s="26"/>
      <c r="H96" s="25">
        <v>30</v>
      </c>
      <c r="I96" s="21">
        <f t="shared" si="4"/>
        <v>90</v>
      </c>
      <c r="J96" s="44"/>
      <c r="K96" s="21"/>
      <c r="L96" s="25">
        <v>30</v>
      </c>
      <c r="M96" s="44"/>
      <c r="N96" s="21">
        <f t="shared" si="5"/>
        <v>90</v>
      </c>
      <c r="O96" s="21"/>
      <c r="P96" s="66"/>
      <c r="Q96" s="72"/>
    </row>
    <row r="97" spans="1:17" ht="57">
      <c r="A97" s="26">
        <v>16</v>
      </c>
      <c r="B97" s="29" t="s">
        <v>75</v>
      </c>
      <c r="C97" s="24" t="s">
        <v>84</v>
      </c>
      <c r="D97" s="25">
        <v>2</v>
      </c>
      <c r="E97" s="26" t="s">
        <v>97</v>
      </c>
      <c r="F97" s="25">
        <v>30</v>
      </c>
      <c r="G97" s="26"/>
      <c r="H97" s="25">
        <v>30</v>
      </c>
      <c r="I97" s="21">
        <f t="shared" si="4"/>
        <v>60</v>
      </c>
      <c r="J97" s="44"/>
      <c r="K97" s="21"/>
      <c r="L97" s="25">
        <v>30</v>
      </c>
      <c r="M97" s="44"/>
      <c r="N97" s="21">
        <f t="shared" si="5"/>
        <v>60</v>
      </c>
      <c r="O97" s="21"/>
      <c r="P97" s="66"/>
      <c r="Q97" s="72"/>
    </row>
    <row r="98" spans="1:17" ht="57">
      <c r="A98" s="26">
        <v>17</v>
      </c>
      <c r="B98" s="29" t="s">
        <v>75</v>
      </c>
      <c r="C98" s="24" t="s">
        <v>84</v>
      </c>
      <c r="D98" s="25">
        <v>2</v>
      </c>
      <c r="E98" s="26" t="s">
        <v>97</v>
      </c>
      <c r="F98" s="25">
        <v>30</v>
      </c>
      <c r="G98" s="26"/>
      <c r="H98" s="25">
        <v>30</v>
      </c>
      <c r="I98" s="21">
        <f t="shared" si="4"/>
        <v>60</v>
      </c>
      <c r="J98" s="44"/>
      <c r="K98" s="21"/>
      <c r="L98" s="25">
        <v>30</v>
      </c>
      <c r="M98" s="44"/>
      <c r="N98" s="21">
        <f t="shared" si="5"/>
        <v>60</v>
      </c>
      <c r="O98" s="21"/>
      <c r="P98" s="66"/>
      <c r="Q98" s="72"/>
    </row>
    <row r="99" spans="1:17" ht="324">
      <c r="A99" s="60">
        <v>18</v>
      </c>
      <c r="B99" s="61" t="s">
        <v>79</v>
      </c>
      <c r="C99" s="34" t="s">
        <v>84</v>
      </c>
      <c r="D99" s="28">
        <v>36</v>
      </c>
      <c r="E99" s="73" t="s">
        <v>104</v>
      </c>
      <c r="F99" s="28">
        <v>2</v>
      </c>
      <c r="G99" s="60"/>
      <c r="H99" s="28">
        <v>2</v>
      </c>
      <c r="I99" s="23">
        <f t="shared" si="4"/>
        <v>72</v>
      </c>
      <c r="J99" s="59"/>
      <c r="K99" s="23"/>
      <c r="L99" s="28">
        <v>2</v>
      </c>
      <c r="M99" s="59"/>
      <c r="N99" s="23">
        <f t="shared" si="5"/>
        <v>72</v>
      </c>
      <c r="O99" s="23"/>
      <c r="P99" s="67"/>
      <c r="Q99" s="72"/>
    </row>
    <row r="100" spans="1:17" s="15" customFormat="1" ht="84.75" customHeight="1" thickBot="1">
      <c r="A100" s="52"/>
      <c r="B100" s="108" t="s">
        <v>80</v>
      </c>
      <c r="C100" s="109"/>
      <c r="D100" s="51"/>
      <c r="E100" s="51"/>
      <c r="F100" s="54"/>
      <c r="G100" s="51"/>
      <c r="H100" s="51"/>
      <c r="I100" s="52">
        <v>959</v>
      </c>
      <c r="J100" s="55"/>
      <c r="K100" s="51"/>
      <c r="L100" s="51"/>
      <c r="M100" s="51"/>
      <c r="N100" s="52">
        <v>959</v>
      </c>
      <c r="O100" s="51"/>
      <c r="P100" s="69">
        <f ca="1">SUM(P82:P100)</f>
        <v>0</v>
      </c>
      <c r="Q100" s="102"/>
    </row>
    <row r="101" spans="1:17" ht="97.5" customHeight="1" thickBot="1">
      <c r="A101" s="56"/>
      <c r="B101" s="57"/>
      <c r="C101" s="57"/>
      <c r="D101" s="57"/>
      <c r="E101" s="57"/>
      <c r="F101" s="58"/>
      <c r="G101" s="57"/>
      <c r="H101" s="57"/>
      <c r="I101" s="57"/>
      <c r="J101" s="57"/>
      <c r="K101" s="57"/>
      <c r="L101" s="57"/>
      <c r="M101" s="112" t="s">
        <v>85</v>
      </c>
      <c r="N101" s="113"/>
      <c r="O101" s="114"/>
      <c r="P101" s="104">
        <f ca="1">SUM(P32,P81,P100)</f>
        <v>0</v>
      </c>
      <c r="Q101" s="105"/>
    </row>
    <row r="102" spans="1:17" ht="60" customHeight="1">
      <c r="A102" s="103" t="s">
        <v>105</v>
      </c>
      <c r="B102" s="103"/>
      <c r="C102" s="103"/>
      <c r="D102" s="103"/>
      <c r="E102" s="103"/>
      <c r="F102" s="103"/>
      <c r="G102" s="103"/>
      <c r="H102" s="103"/>
      <c r="I102" s="103"/>
      <c r="J102" s="103"/>
      <c r="K102" s="103"/>
      <c r="L102" s="103"/>
      <c r="M102" s="103"/>
      <c r="N102" s="103"/>
      <c r="O102" s="103"/>
      <c r="P102" s="103"/>
      <c r="Q102" s="74"/>
    </row>
    <row r="103" spans="1:17" ht="33" customHeight="1">
      <c r="A103" s="103" t="s">
        <v>106</v>
      </c>
      <c r="B103" s="103"/>
      <c r="C103" s="103"/>
      <c r="D103" s="103"/>
      <c r="E103" s="103"/>
      <c r="F103" s="103"/>
      <c r="G103" s="103"/>
      <c r="H103" s="103"/>
      <c r="I103" s="103"/>
      <c r="J103" s="103"/>
      <c r="K103" s="103"/>
      <c r="L103" s="103"/>
      <c r="M103" s="103"/>
      <c r="N103" s="103"/>
      <c r="O103" s="103"/>
      <c r="P103" s="103"/>
      <c r="Q103" s="103"/>
    </row>
    <row r="104" spans="1:17" ht="45" customHeight="1">
      <c r="A104" s="133" t="s">
        <v>112</v>
      </c>
      <c r="B104" s="133"/>
      <c r="C104" s="133"/>
      <c r="D104" s="133"/>
      <c r="E104" s="133"/>
      <c r="F104" s="133"/>
      <c r="G104" s="133"/>
      <c r="H104" s="133"/>
      <c r="I104" s="133"/>
      <c r="J104" s="133"/>
      <c r="K104" s="133"/>
      <c r="L104" s="133"/>
      <c r="M104" s="133"/>
      <c r="N104" s="133"/>
      <c r="O104" s="133"/>
      <c r="P104" s="133"/>
      <c r="Q104" s="133"/>
    </row>
    <row r="106" spans="1:17">
      <c r="B106" s="53"/>
    </row>
  </sheetData>
  <autoFilter ref="A2:P80">
    <filterColumn colId="2">
      <customFilters>
        <customFilter operator="notEqual" val=" "/>
      </customFilters>
    </filterColumn>
  </autoFilter>
  <customSheetViews>
    <customSheetView guid="{327E843B-42DC-483C-A160-684C42F55851}" filter="1" showAutoFilter="1" topLeftCell="C1">
      <selection activeCell="L79" sqref="L79"/>
      <pageMargins left="0.7" right="0.7" top="0.75" bottom="0.75" header="0.3" footer="0.3"/>
      <pageSetup paperSize="9" orientation="portrait" horizontalDpi="4294967294" verticalDpi="4294967294" r:id="rId1"/>
      <autoFilter ref="A1:M77">
        <filterColumn colId="7">
          <filters>
            <filter val="Carpen Diana"/>
          </filters>
        </filterColumn>
      </autoFilter>
    </customSheetView>
    <customSheetView guid="{1335C259-36FF-4B22-9D38-2086665A0CB7}" showAutoFilter="1" topLeftCell="C1">
      <selection activeCell="I71" sqref="I71"/>
      <pageMargins left="0.7" right="0.7" top="0.75" bottom="0.75" header="0.3" footer="0.3"/>
      <pageSetup paperSize="9" orientation="portrait" horizontalDpi="4294967294" verticalDpi="4294967294" r:id="rId2"/>
      <autoFilter ref="A1:M73"/>
    </customSheetView>
    <customSheetView guid="{0F9F4273-961F-4628-BB33-F046EC51C4F0}" showAutoFilter="1">
      <selection activeCell="B8" sqref="B8"/>
      <pageMargins left="0.7" right="0.7" top="0.75" bottom="0.75" header="0.3" footer="0.3"/>
      <pageSetup paperSize="9" orientation="portrait" horizontalDpi="4294967294" verticalDpi="4294967294" r:id="rId3"/>
      <autoFilter ref="A1:M73"/>
    </customSheetView>
    <customSheetView guid="{BEF00848-A8B9-4B7C-B74F-D75DCBC34183}" showAutoFilter="1" topLeftCell="A58">
      <selection activeCell="B77" sqref="B77"/>
      <pageMargins left="0.7" right="0.7" top="0.75" bottom="0.75" header="0.3" footer="0.3"/>
      <pageSetup paperSize="9" orientation="portrait" horizontalDpi="4294967294" verticalDpi="4294967294" r:id="rId4"/>
      <autoFilter ref="A1:M73"/>
    </customSheetView>
    <customSheetView guid="{277E9898-AF38-4740-B845-BC8D071CFC9D}" filter="1" showAutoFilter="1">
      <selection activeCell="G40" sqref="G40"/>
      <pageMargins left="0.7" right="0.7" top="0.75" bottom="0.75" header="0.3" footer="0.3"/>
      <pageSetup paperSize="9" orientation="portrait" horizontalDpi="4294967294" verticalDpi="4294967294" r:id="rId5"/>
      <autoFilter ref="A1:M73">
        <filterColumn colId="7">
          <filters>
            <filter val="Ana Ruxandra"/>
          </filters>
        </filterColumn>
      </autoFilter>
    </customSheetView>
    <customSheetView guid="{7813B5E1-E2FA-478C-AF98-E7E0ABDCF3AB}" showAutoFilter="1" topLeftCell="D21">
      <selection activeCell="K35" sqref="K35"/>
      <pageMargins left="0.7" right="0.7" top="0.75" bottom="0.75" header="0.3" footer="0.3"/>
      <pageSetup paperSize="9" orientation="portrait" horizontalDpi="4294967294" verticalDpi="4294967294" r:id="rId6"/>
      <autoFilter ref="A1:M73"/>
    </customSheetView>
    <customSheetView guid="{1C1680E6-82B3-42E3-B4C8-1597176A4B41}" showAutoFilter="1" topLeftCell="C1">
      <selection activeCell="H9" sqref="H9"/>
      <pageMargins left="0.7" right="0.7" top="0.75" bottom="0.75" header="0.3" footer="0.3"/>
      <pageSetup paperSize="9" orientation="portrait" horizontalDpi="4294967294" verticalDpi="4294967294" r:id="rId7"/>
      <autoFilter ref="A1:M77"/>
    </customSheetView>
    <customSheetView guid="{6375D3F7-91B1-4D63-BC6D-7D562105B533}" showAutoFilter="1" topLeftCell="F48">
      <selection activeCell="L84" sqref="L84"/>
      <pageMargins left="0.7" right="0.7" top="0.75" bottom="0.75" header="0.3" footer="0.3"/>
      <pageSetup paperSize="9" orientation="portrait" horizontalDpi="4294967294" verticalDpi="4294967294" r:id="rId8"/>
      <autoFilter ref="A1:M77"/>
    </customSheetView>
    <customSheetView guid="{F6F28358-5458-43DC-9B0C-97352A2A66C9}" showAutoFilter="1" topLeftCell="C1">
      <pane ySplit="1" topLeftCell="A34" activePane="bottomLeft" state="frozen"/>
      <selection pane="bottomLeft" activeCell="K38" sqref="K38"/>
      <pageMargins left="0.7" right="0.7" top="0.75" bottom="0.75" header="0.3" footer="0.3"/>
      <pageSetup paperSize="9" orientation="portrait" horizontalDpi="4294967294" verticalDpi="4294967294" r:id="rId9"/>
      <autoFilter ref="A1:M77"/>
    </customSheetView>
    <customSheetView guid="{44D19860-BBF2-4C5F-AD05-33BD4905E395}" showAutoFilter="1">
      <pane ySplit="1" topLeftCell="A68" activePane="bottomLeft" state="frozen"/>
      <selection pane="bottomLeft" activeCell="B79" sqref="B79"/>
      <pageMargins left="0.7" right="0.7" top="0.75" bottom="0.75" header="0.3" footer="0.3"/>
      <pageSetup paperSize="9" orientation="portrait" horizontalDpi="4294967294" verticalDpi="4294967294" r:id="rId10"/>
      <autoFilter ref="A1:M78"/>
    </customSheetView>
    <customSheetView guid="{27F6728A-418B-4400-BEEB-30EEC86B3E1B}" showAutoFilter="1">
      <pane ySplit="1" topLeftCell="A65" activePane="bottomLeft" state="frozen"/>
      <selection pane="bottomLeft" activeCell="F79" sqref="F79"/>
      <pageMargins left="0.7" right="0.7" top="0.75" bottom="0.75" header="0.3" footer="0.3"/>
      <pageSetup paperSize="9" orientation="portrait" horizontalDpi="4294967294" verticalDpi="4294967294" r:id="rId11"/>
      <autoFilter ref="A1:M78"/>
    </customSheetView>
    <customSheetView guid="{B5B45812-D6A4-45AB-B981-01B8751FC67C}" showAutoFilter="1">
      <pane ySplit="1" topLeftCell="A65" activePane="bottomLeft" state="frozen"/>
      <selection pane="bottomLeft" activeCell="H71" sqref="H71"/>
      <pageMargins left="0.7" right="0.7" top="0.75" bottom="0.75" header="0.3" footer="0.3"/>
      <pageSetup paperSize="9" orientation="portrait" horizontalDpi="4294967294" verticalDpi="4294967294" r:id="rId12"/>
      <autoFilter ref="A1:M75"/>
    </customSheetView>
  </customSheetViews>
  <mergeCells count="9">
    <mergeCell ref="D1:P1"/>
    <mergeCell ref="M101:O101"/>
    <mergeCell ref="A104:Q104"/>
    <mergeCell ref="A103:Q103"/>
    <mergeCell ref="P101:Q101"/>
    <mergeCell ref="A102:P102"/>
    <mergeCell ref="B32:C32"/>
    <mergeCell ref="B81:C81"/>
    <mergeCell ref="B100:C100"/>
  </mergeCells>
  <pageMargins left="0.25" right="0.25" top="0.75" bottom="0.75" header="0.3" footer="0.3"/>
  <pageSetup paperSize="9" scale="36" fitToHeight="0" orientation="landscape" horizontalDpi="4294967294" verticalDpi="4294967294"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24"/>
  <sheetViews>
    <sheetView zoomScaleNormal="100" workbookViewId="0">
      <selection activeCell="L21" sqref="L21:M21"/>
    </sheetView>
  </sheetViews>
  <sheetFormatPr defaultRowHeight="15"/>
  <cols>
    <col min="1" max="1" width="7" style="76" customWidth="1"/>
    <col min="2" max="2" width="36.28515625" style="76" customWidth="1"/>
    <col min="3" max="3" width="17" style="76" customWidth="1"/>
    <col min="4" max="4" width="9.140625" style="76"/>
    <col min="5" max="5" width="12.140625" style="76" customWidth="1"/>
    <col min="6" max="6" width="12" style="76" customWidth="1"/>
    <col min="7" max="8" width="11.5703125" style="76" customWidth="1"/>
    <col min="9" max="10" width="9.140625" style="76"/>
    <col min="11" max="11" width="15" style="76" customWidth="1"/>
    <col min="12" max="12" width="21.85546875" style="76" customWidth="1"/>
    <col min="13" max="13" width="21.140625" style="76" customWidth="1"/>
    <col min="14" max="14" width="13.140625" style="76" customWidth="1"/>
    <col min="15" max="15" width="10.42578125" style="76" customWidth="1"/>
    <col min="16" max="39" width="9.140625" style="89"/>
    <col min="40" max="16384" width="9.140625" style="76"/>
  </cols>
  <sheetData>
    <row r="3" spans="1:39" ht="21">
      <c r="E3" s="115" t="s">
        <v>96</v>
      </c>
      <c r="F3" s="115"/>
      <c r="G3" s="115"/>
      <c r="H3" s="115"/>
    </row>
    <row r="5" spans="1:39" ht="15.75" thickBot="1"/>
    <row r="6" spans="1:39" s="83" customFormat="1" ht="85.5">
      <c r="A6" s="77" t="s">
        <v>72</v>
      </c>
      <c r="B6" s="78" t="s">
        <v>0</v>
      </c>
      <c r="C6" s="78" t="s">
        <v>1</v>
      </c>
      <c r="D6" s="78" t="s">
        <v>2</v>
      </c>
      <c r="E6" s="78" t="s">
        <v>3</v>
      </c>
      <c r="F6" s="78" t="s">
        <v>58</v>
      </c>
      <c r="G6" s="75" t="s">
        <v>60</v>
      </c>
      <c r="H6" s="79" t="s">
        <v>98</v>
      </c>
      <c r="I6" s="80" t="s">
        <v>99</v>
      </c>
      <c r="J6" s="80" t="s">
        <v>71</v>
      </c>
      <c r="K6" s="78" t="s">
        <v>4</v>
      </c>
      <c r="L6" s="78" t="s">
        <v>74</v>
      </c>
      <c r="M6" s="78" t="s">
        <v>109</v>
      </c>
      <c r="N6" s="81" t="s">
        <v>108</v>
      </c>
      <c r="O6" s="82" t="s">
        <v>110</v>
      </c>
      <c r="P6" s="89"/>
      <c r="Q6" s="89"/>
      <c r="R6" s="89"/>
      <c r="S6" s="89"/>
      <c r="T6" s="89"/>
      <c r="U6" s="89"/>
      <c r="V6" s="89"/>
      <c r="W6" s="89"/>
      <c r="X6" s="89"/>
      <c r="Y6" s="89"/>
      <c r="Z6" s="89"/>
      <c r="AA6" s="89"/>
      <c r="AB6" s="89"/>
      <c r="AC6" s="89"/>
      <c r="AD6" s="89"/>
      <c r="AE6" s="89"/>
      <c r="AF6" s="89"/>
      <c r="AG6" s="89"/>
      <c r="AH6" s="89"/>
      <c r="AI6" s="89"/>
      <c r="AJ6" s="89"/>
      <c r="AK6" s="89"/>
      <c r="AL6" s="89"/>
      <c r="AM6" s="89"/>
    </row>
    <row r="7" spans="1:39" s="89" customFormat="1">
      <c r="A7" s="84">
        <v>1</v>
      </c>
      <c r="B7" s="84" t="s">
        <v>14</v>
      </c>
      <c r="C7" s="85">
        <v>42863</v>
      </c>
      <c r="D7" s="84">
        <v>40</v>
      </c>
      <c r="E7" s="84" t="s">
        <v>46</v>
      </c>
      <c r="F7" s="86">
        <v>3</v>
      </c>
      <c r="G7" s="84" t="s">
        <v>67</v>
      </c>
      <c r="H7" s="84">
        <v>0</v>
      </c>
      <c r="I7" s="84">
        <v>0</v>
      </c>
      <c r="J7" s="84">
        <f>D7*H7*I7</f>
        <v>0</v>
      </c>
      <c r="K7" s="84">
        <v>3</v>
      </c>
      <c r="L7" s="84">
        <f>D7*K7</f>
        <v>120</v>
      </c>
      <c r="M7" s="84"/>
      <c r="N7" s="87"/>
      <c r="O7" s="88">
        <f t="shared" ref="O7:O13" si="0">N7*9/100</f>
        <v>0</v>
      </c>
    </row>
    <row r="8" spans="1:39" s="89" customFormat="1">
      <c r="A8" s="84">
        <v>2</v>
      </c>
      <c r="B8" s="84" t="s">
        <v>47</v>
      </c>
      <c r="C8" s="85">
        <v>42863</v>
      </c>
      <c r="D8" s="84">
        <v>40</v>
      </c>
      <c r="E8" s="84" t="s">
        <v>46</v>
      </c>
      <c r="F8" s="86">
        <v>30</v>
      </c>
      <c r="G8" s="84" t="s">
        <v>67</v>
      </c>
      <c r="H8" s="84">
        <v>0</v>
      </c>
      <c r="I8" s="84">
        <v>0</v>
      </c>
      <c r="J8" s="84">
        <f>D8*H8*I8</f>
        <v>0</v>
      </c>
      <c r="K8" s="84">
        <v>30</v>
      </c>
      <c r="L8" s="84">
        <f>D8*K8</f>
        <v>1200</v>
      </c>
      <c r="M8" s="84"/>
      <c r="N8" s="87"/>
      <c r="O8" s="88">
        <f t="shared" si="0"/>
        <v>0</v>
      </c>
    </row>
    <row r="9" spans="1:39" s="89" customFormat="1">
      <c r="A9" s="84">
        <v>3</v>
      </c>
      <c r="B9" s="84" t="s">
        <v>48</v>
      </c>
      <c r="C9" s="85">
        <v>42912</v>
      </c>
      <c r="D9" s="84">
        <v>3</v>
      </c>
      <c r="E9" s="84" t="s">
        <v>46</v>
      </c>
      <c r="F9" s="86">
        <v>15</v>
      </c>
      <c r="G9" s="84" t="s">
        <v>61</v>
      </c>
      <c r="H9" s="84">
        <v>0</v>
      </c>
      <c r="I9" s="84">
        <v>0</v>
      </c>
      <c r="J9" s="84">
        <f>D9*H9*I9</f>
        <v>0</v>
      </c>
      <c r="K9" s="84">
        <v>15</v>
      </c>
      <c r="L9" s="84">
        <f>D9*K9</f>
        <v>45</v>
      </c>
      <c r="M9" s="84"/>
      <c r="N9" s="87"/>
      <c r="O9" s="88">
        <f t="shared" si="0"/>
        <v>0</v>
      </c>
    </row>
    <row r="10" spans="1:39" s="89" customFormat="1">
      <c r="A10" s="84">
        <v>4</v>
      </c>
      <c r="B10" s="84" t="s">
        <v>10</v>
      </c>
      <c r="C10" s="85">
        <v>42919</v>
      </c>
      <c r="D10" s="84">
        <v>2</v>
      </c>
      <c r="E10" s="84" t="s">
        <v>46</v>
      </c>
      <c r="F10" s="86">
        <v>20</v>
      </c>
      <c r="G10" s="84" t="s">
        <v>61</v>
      </c>
      <c r="H10" s="84">
        <v>0</v>
      </c>
      <c r="I10" s="84">
        <v>0</v>
      </c>
      <c r="J10" s="84">
        <f>D10*H10*I10</f>
        <v>0</v>
      </c>
      <c r="K10" s="84">
        <v>20</v>
      </c>
      <c r="L10" s="84">
        <f>D10*K10</f>
        <v>40</v>
      </c>
      <c r="M10" s="84"/>
      <c r="N10" s="87"/>
      <c r="O10" s="88">
        <f t="shared" si="0"/>
        <v>0</v>
      </c>
    </row>
    <row r="11" spans="1:39" s="89" customFormat="1" ht="30">
      <c r="A11" s="84">
        <v>5</v>
      </c>
      <c r="B11" s="84" t="s">
        <v>7</v>
      </c>
      <c r="C11" s="85">
        <v>42989</v>
      </c>
      <c r="D11" s="84">
        <v>3</v>
      </c>
      <c r="E11" s="84" t="s">
        <v>46</v>
      </c>
      <c r="F11" s="86">
        <v>20</v>
      </c>
      <c r="G11" s="84" t="s">
        <v>61</v>
      </c>
      <c r="H11" s="84">
        <v>0</v>
      </c>
      <c r="I11" s="84">
        <v>0</v>
      </c>
      <c r="J11" s="84">
        <f>D11*H11*I11</f>
        <v>0</v>
      </c>
      <c r="K11" s="84">
        <v>22</v>
      </c>
      <c r="L11" s="84">
        <f>D11*K11</f>
        <v>66</v>
      </c>
      <c r="M11" s="84"/>
      <c r="N11" s="87"/>
      <c r="O11" s="88">
        <f t="shared" si="0"/>
        <v>0</v>
      </c>
    </row>
    <row r="12" spans="1:39" s="89" customFormat="1">
      <c r="A12" s="90"/>
      <c r="B12" s="121" t="s">
        <v>100</v>
      </c>
      <c r="C12" s="122"/>
      <c r="D12" s="124"/>
      <c r="E12" s="125"/>
      <c r="F12" s="125"/>
      <c r="G12" s="125"/>
      <c r="H12" s="125"/>
      <c r="I12" s="125"/>
      <c r="J12" s="125"/>
      <c r="K12" s="126"/>
      <c r="L12" s="90">
        <f>SUM(L7:L11)</f>
        <v>1471</v>
      </c>
      <c r="M12" s="90"/>
      <c r="N12" s="91"/>
      <c r="O12" s="92"/>
    </row>
    <row r="13" spans="1:39" s="89" customFormat="1">
      <c r="A13" s="84">
        <v>1</v>
      </c>
      <c r="B13" s="84" t="s">
        <v>19</v>
      </c>
      <c r="C13" s="85">
        <v>43047</v>
      </c>
      <c r="D13" s="84">
        <v>3</v>
      </c>
      <c r="E13" s="84" t="s">
        <v>46</v>
      </c>
      <c r="F13" s="86">
        <v>20</v>
      </c>
      <c r="G13" s="84" t="s">
        <v>61</v>
      </c>
      <c r="H13" s="84">
        <v>0</v>
      </c>
      <c r="I13" s="84">
        <v>0</v>
      </c>
      <c r="J13" s="84">
        <f>D13*H13*I13</f>
        <v>0</v>
      </c>
      <c r="K13" s="84">
        <v>25</v>
      </c>
      <c r="L13" s="84">
        <f>D13*K13</f>
        <v>75</v>
      </c>
      <c r="M13" s="84"/>
      <c r="N13" s="87"/>
      <c r="O13" s="88">
        <f t="shared" si="0"/>
        <v>0</v>
      </c>
    </row>
    <row r="14" spans="1:39" s="89" customFormat="1">
      <c r="A14" s="84">
        <v>2</v>
      </c>
      <c r="B14" s="84" t="s">
        <v>49</v>
      </c>
      <c r="C14" s="85">
        <v>43075</v>
      </c>
      <c r="D14" s="84">
        <v>3</v>
      </c>
      <c r="E14" s="84" t="s">
        <v>46</v>
      </c>
      <c r="F14" s="86">
        <v>15</v>
      </c>
      <c r="G14" s="84" t="s">
        <v>61</v>
      </c>
      <c r="H14" s="84">
        <v>0</v>
      </c>
      <c r="I14" s="84">
        <v>0</v>
      </c>
      <c r="J14" s="84">
        <f>D14*H14*I14</f>
        <v>0</v>
      </c>
      <c r="K14" s="84">
        <v>15</v>
      </c>
      <c r="L14" s="84">
        <f>D14*K14</f>
        <v>45</v>
      </c>
      <c r="M14" s="84"/>
      <c r="N14" s="87"/>
      <c r="O14" s="88">
        <f>N14*9/100</f>
        <v>0</v>
      </c>
    </row>
    <row r="15" spans="1:39" s="89" customFormat="1">
      <c r="A15" s="62"/>
      <c r="B15" s="123" t="s">
        <v>101</v>
      </c>
      <c r="C15" s="123"/>
      <c r="D15" s="127"/>
      <c r="E15" s="128"/>
      <c r="F15" s="128"/>
      <c r="G15" s="128"/>
      <c r="H15" s="128"/>
      <c r="I15" s="128"/>
      <c r="J15" s="128"/>
      <c r="K15" s="129"/>
      <c r="L15" s="93">
        <f>SUM(L13:L14)</f>
        <v>120</v>
      </c>
      <c r="M15" s="62"/>
      <c r="N15" s="93"/>
      <c r="O15" s="94"/>
    </row>
    <row r="16" spans="1:39" s="89" customFormat="1" ht="30">
      <c r="A16" s="84">
        <v>1</v>
      </c>
      <c r="B16" s="84" t="s">
        <v>82</v>
      </c>
      <c r="C16" s="85" t="s">
        <v>81</v>
      </c>
      <c r="D16" s="84">
        <v>40</v>
      </c>
      <c r="E16" s="84" t="s">
        <v>46</v>
      </c>
      <c r="F16" s="86">
        <v>33</v>
      </c>
      <c r="G16" s="84" t="s">
        <v>67</v>
      </c>
      <c r="H16" s="84">
        <v>0</v>
      </c>
      <c r="I16" s="84">
        <v>0</v>
      </c>
      <c r="J16" s="84">
        <f>D16*H16*I16</f>
        <v>0</v>
      </c>
      <c r="K16" s="84">
        <v>33</v>
      </c>
      <c r="L16" s="84">
        <f>D16*K16</f>
        <v>1320</v>
      </c>
      <c r="M16" s="84"/>
      <c r="N16" s="87"/>
      <c r="O16" s="88">
        <f t="shared" ref="O16:O18" si="1">N16*9/100</f>
        <v>0</v>
      </c>
    </row>
    <row r="17" spans="1:15" s="89" customFormat="1" ht="30">
      <c r="A17" s="84">
        <v>2</v>
      </c>
      <c r="B17" s="84" t="s">
        <v>75</v>
      </c>
      <c r="C17" s="85" t="s">
        <v>81</v>
      </c>
      <c r="D17" s="84">
        <v>3</v>
      </c>
      <c r="E17" s="84" t="s">
        <v>46</v>
      </c>
      <c r="F17" s="86">
        <v>16</v>
      </c>
      <c r="G17" s="84" t="s">
        <v>61</v>
      </c>
      <c r="H17" s="84">
        <v>0</v>
      </c>
      <c r="I17" s="84">
        <v>0</v>
      </c>
      <c r="J17" s="84">
        <f>D17*H17*I17</f>
        <v>0</v>
      </c>
      <c r="K17" s="84">
        <v>16</v>
      </c>
      <c r="L17" s="84">
        <f>D17*K17</f>
        <v>48</v>
      </c>
      <c r="M17" s="84"/>
      <c r="N17" s="87"/>
      <c r="O17" s="88">
        <f t="shared" si="1"/>
        <v>0</v>
      </c>
    </row>
    <row r="18" spans="1:15" s="89" customFormat="1" ht="30">
      <c r="A18" s="84">
        <v>3</v>
      </c>
      <c r="B18" s="84" t="s">
        <v>75</v>
      </c>
      <c r="C18" s="85" t="s">
        <v>81</v>
      </c>
      <c r="D18" s="84">
        <v>3</v>
      </c>
      <c r="E18" s="84" t="s">
        <v>46</v>
      </c>
      <c r="F18" s="86">
        <v>16</v>
      </c>
      <c r="G18" s="84" t="s">
        <v>61</v>
      </c>
      <c r="H18" s="84">
        <v>0</v>
      </c>
      <c r="I18" s="84">
        <v>0</v>
      </c>
      <c r="J18" s="84">
        <f>D18*H18*I18</f>
        <v>0</v>
      </c>
      <c r="K18" s="84">
        <v>16</v>
      </c>
      <c r="L18" s="84">
        <f>D18*K18</f>
        <v>48</v>
      </c>
      <c r="M18" s="84"/>
      <c r="N18" s="87"/>
      <c r="O18" s="88">
        <f t="shared" si="1"/>
        <v>0</v>
      </c>
    </row>
    <row r="19" spans="1:15" s="89" customFormat="1" ht="30">
      <c r="A19" s="84">
        <v>4</v>
      </c>
      <c r="B19" s="84" t="s">
        <v>75</v>
      </c>
      <c r="C19" s="85" t="s">
        <v>81</v>
      </c>
      <c r="D19" s="84">
        <v>3</v>
      </c>
      <c r="E19" s="84" t="s">
        <v>46</v>
      </c>
      <c r="F19" s="86">
        <v>16</v>
      </c>
      <c r="G19" s="84" t="s">
        <v>61</v>
      </c>
      <c r="H19" s="84">
        <v>0</v>
      </c>
      <c r="I19" s="84">
        <v>0</v>
      </c>
      <c r="J19" s="84">
        <f>D19*H19*I19</f>
        <v>0</v>
      </c>
      <c r="K19" s="84">
        <v>16</v>
      </c>
      <c r="L19" s="84">
        <f>D19*K19</f>
        <v>48</v>
      </c>
      <c r="M19" s="84"/>
      <c r="N19" s="87"/>
      <c r="O19" s="88">
        <f t="shared" ref="O19" si="2">N19*9/100</f>
        <v>0</v>
      </c>
    </row>
    <row r="20" spans="1:15" s="89" customFormat="1" ht="54.75" customHeight="1" thickBot="1">
      <c r="A20" s="95"/>
      <c r="B20" s="130" t="s">
        <v>102</v>
      </c>
      <c r="C20" s="131"/>
      <c r="D20" s="131"/>
      <c r="E20" s="131"/>
      <c r="F20" s="131"/>
      <c r="G20" s="131"/>
      <c r="H20" s="131"/>
      <c r="I20" s="131"/>
      <c r="J20" s="131"/>
      <c r="K20" s="132"/>
      <c r="L20" s="96">
        <f>SUM(L16:L19)</f>
        <v>1464</v>
      </c>
      <c r="M20" s="95"/>
      <c r="N20" s="97"/>
      <c r="O20" s="98"/>
    </row>
    <row r="21" spans="1:15" ht="41.25" customHeight="1" thickBot="1">
      <c r="A21" s="117"/>
      <c r="B21" s="118"/>
      <c r="C21" s="118"/>
      <c r="D21" s="118"/>
      <c r="E21" s="118"/>
      <c r="F21" s="118"/>
      <c r="G21" s="118"/>
      <c r="H21" s="118"/>
      <c r="I21" s="118"/>
      <c r="J21" s="118"/>
      <c r="K21" s="119"/>
      <c r="L21" s="120" t="s">
        <v>83</v>
      </c>
      <c r="M21" s="120"/>
      <c r="N21" s="99">
        <f>SUM(N12,N15,N20)</f>
        <v>0</v>
      </c>
      <c r="O21" s="100"/>
    </row>
    <row r="22" spans="1:15" ht="18.75" customHeight="1">
      <c r="A22" s="116" t="s">
        <v>107</v>
      </c>
      <c r="B22" s="116"/>
      <c r="C22" s="116"/>
      <c r="D22" s="116"/>
      <c r="E22" s="116"/>
      <c r="F22" s="116"/>
      <c r="G22" s="116"/>
      <c r="H22" s="116"/>
      <c r="I22" s="116"/>
      <c r="J22" s="116"/>
      <c r="K22" s="116"/>
      <c r="L22" s="116"/>
      <c r="M22" s="116"/>
      <c r="N22" s="116"/>
      <c r="O22" s="116"/>
    </row>
    <row r="23" spans="1:15">
      <c r="A23" s="116"/>
      <c r="B23" s="116"/>
      <c r="C23" s="116"/>
      <c r="D23" s="116"/>
      <c r="E23" s="116"/>
      <c r="F23" s="116"/>
      <c r="G23" s="116"/>
      <c r="H23" s="116"/>
      <c r="I23" s="116"/>
      <c r="J23" s="116"/>
      <c r="K23" s="116"/>
      <c r="L23" s="116"/>
      <c r="M23" s="116"/>
      <c r="N23" s="116"/>
      <c r="O23" s="116"/>
    </row>
    <row r="24" spans="1:15">
      <c r="B24" s="101"/>
    </row>
  </sheetData>
  <mergeCells count="9">
    <mergeCell ref="E3:H3"/>
    <mergeCell ref="A22:O23"/>
    <mergeCell ref="A21:K21"/>
    <mergeCell ref="L21:M21"/>
    <mergeCell ref="B12:C12"/>
    <mergeCell ref="B15:C15"/>
    <mergeCell ref="D12:K12"/>
    <mergeCell ref="D15:K15"/>
    <mergeCell ref="B20:K20"/>
  </mergeCells>
  <printOptions horizontalCentered="1"/>
  <pageMargins left="0.70866141732283472" right="0.70866141732283472" top="0.74803149606299213" bottom="0.74803149606299213" header="0.31496062992125984" footer="0.31496062992125984"/>
  <pageSetup paperSize="9" scale="5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2</vt:i4>
      </vt:variant>
    </vt:vector>
  </HeadingPairs>
  <TitlesOfParts>
    <vt:vector size="4" baseType="lpstr">
      <vt:lpstr>ESTIMARE LOT 1</vt:lpstr>
      <vt:lpstr>ESTIMARE LOT 2</vt:lpstr>
      <vt:lpstr>'ESTIMARE LOT 1'!Zona_de_imprimat</vt:lpstr>
      <vt:lpstr>'ESTIMARE LOT 2'!Zona_de_imprimat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Razvan Mihaila</dc:creator>
  <cp:lastModifiedBy>Manuela Rentea</cp:lastModifiedBy>
  <cp:lastPrinted>2017-04-13T12:49:31Z</cp:lastPrinted>
  <dcterms:created xsi:type="dcterms:W3CDTF">2017-04-07T11:10:32Z</dcterms:created>
  <dcterms:modified xsi:type="dcterms:W3CDTF">2017-04-13T12:54:38Z</dcterms:modified>
</cp:coreProperties>
</file>